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airhousingc.sharepoint.com/sites/FHCCI-Files/Shared/N000 (News Clips, Press)/Press Releases/2025/"/>
    </mc:Choice>
  </mc:AlternateContent>
  <xr:revisionPtr revIDLastSave="241" documentId="8_{EE5EB080-9307-4F26-91C5-9DB1F39A7CA8}" xr6:coauthVersionLast="47" xr6:coauthVersionMax="47" xr10:uidLastSave="{CD4055DD-B48A-4418-8582-F5CB0151034A}"/>
  <bookViews>
    <workbookView xWindow="-120" yWindow="-120" windowWidth="20730" windowHeight="11040" activeTab="2" xr2:uid="{00000000-000D-0000-FFFF-FFFF00000000}"/>
  </bookViews>
  <sheets>
    <sheet name="Vanderburgh Co Applications" sheetId="1" r:id="rId1"/>
    <sheet name="Vanderburgh Co Originations" sheetId="2" r:id="rId2"/>
    <sheet name="Vanderburgh Co Denial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2" i="3" l="1"/>
  <c r="X52" i="3" s="1"/>
  <c r="V52" i="3"/>
  <c r="T52" i="3"/>
  <c r="S52" i="3"/>
  <c r="Q52" i="3"/>
  <c r="P52" i="3"/>
  <c r="N52" i="3"/>
  <c r="M52" i="3"/>
  <c r="K52" i="3"/>
  <c r="L52" i="3" s="1"/>
  <c r="J52" i="3"/>
  <c r="H52" i="3"/>
  <c r="G52" i="3"/>
  <c r="E52" i="3"/>
  <c r="D52" i="3"/>
  <c r="C52" i="3"/>
  <c r="B52" i="3"/>
  <c r="V52" i="2"/>
  <c r="X52" i="2" s="1"/>
  <c r="S52" i="2"/>
  <c r="U52" i="2" s="1"/>
  <c r="P52" i="2"/>
  <c r="R52" i="2" s="1"/>
  <c r="M52" i="2"/>
  <c r="J52" i="2"/>
  <c r="G52" i="2"/>
  <c r="F52" i="2"/>
  <c r="E52" i="2"/>
  <c r="D52" i="2"/>
  <c r="B52" i="2"/>
  <c r="O52" i="1"/>
  <c r="M52" i="1"/>
  <c r="K52" i="1"/>
  <c r="I52" i="1"/>
  <c r="G52" i="1"/>
  <c r="E52" i="1"/>
  <c r="D52" i="1"/>
  <c r="C52" i="1"/>
  <c r="B52" i="1"/>
  <c r="N52" i="1" l="1"/>
  <c r="O52" i="3"/>
  <c r="F52" i="3"/>
  <c r="R52" i="3"/>
  <c r="I52" i="3"/>
  <c r="U52" i="3"/>
  <c r="H52" i="2"/>
  <c r="N52" i="2"/>
  <c r="W52" i="2"/>
  <c r="K52" i="2"/>
  <c r="T52" i="2"/>
  <c r="C52" i="2"/>
  <c r="L52" i="2"/>
  <c r="Q52" i="2"/>
  <c r="I52" i="2"/>
  <c r="O52" i="2"/>
  <c r="P52" i="1"/>
  <c r="F52" i="1"/>
  <c r="H52" i="1"/>
  <c r="J52" i="1"/>
  <c r="L52" i="1"/>
</calcChain>
</file>

<file path=xl/sharedStrings.xml><?xml version="1.0" encoding="utf-8"?>
<sst xmlns="http://schemas.openxmlformats.org/spreadsheetml/2006/main" count="229" uniqueCount="121">
  <si>
    <t>ENVOY MORTGAGE, LTD</t>
  </si>
  <si>
    <t>Bank of America, National Association</t>
  </si>
  <si>
    <t>DIAMOND VALLEY</t>
  </si>
  <si>
    <t>JPMorgan Chase Bank, National Association</t>
  </si>
  <si>
    <t>STERLING UNITED Federal Credit Union</t>
  </si>
  <si>
    <t>MEMBER FIRST MORTGAGE, LLC</t>
  </si>
  <si>
    <t>VILLAGE CAPITAL &amp; INVESTMENT LLC</t>
  </si>
  <si>
    <t>CALCON MUTUAL MORTGAGE LLC</t>
  </si>
  <si>
    <t>Carrington Mortgage Services, LLC</t>
  </si>
  <si>
    <t>Figure Lending LLC</t>
  </si>
  <si>
    <t>Nationstar Mortgage LLC</t>
  </si>
  <si>
    <t>The Loan Store, Inc.</t>
  </si>
  <si>
    <t>Bank of England</t>
  </si>
  <si>
    <t>Banterra Bank</t>
  </si>
  <si>
    <t>LNB COMMUNITY BANK</t>
  </si>
  <si>
    <t>Peoples Trust and Savings Bank</t>
  </si>
  <si>
    <t>Regions Bank</t>
  </si>
  <si>
    <t>Fairway Independent Mortgage Corporation</t>
  </si>
  <si>
    <t>FBC MORTGAGE, LLC</t>
  </si>
  <si>
    <t>New Day Financial, LLC</t>
  </si>
  <si>
    <t>U.S. Bank National Association</t>
  </si>
  <si>
    <t>Equity Prime Mortgage LLC</t>
  </si>
  <si>
    <t>Navy Federal Credit Union</t>
  </si>
  <si>
    <t>PLAZA HOME MORTGAGE, INC.</t>
  </si>
  <si>
    <t>INTERLINC MORTGAGE SERVICES, LLC</t>
  </si>
  <si>
    <t>Broker Solutions, Inc.</t>
  </si>
  <si>
    <t>Loandepot.Com, LLC</t>
  </si>
  <si>
    <t>Luminate Home Loans</t>
  </si>
  <si>
    <t>NEWREZ LLC</t>
  </si>
  <si>
    <t>PENNYMAC LOAN SERVICES, LLC</t>
  </si>
  <si>
    <t>Park Lane Finance Solutions, LLC</t>
  </si>
  <si>
    <t>VANDERBILT MORTGAGE AND FINANCE, INC.</t>
  </si>
  <si>
    <t>AmeriSave Mortgage Corporation</t>
  </si>
  <si>
    <t>CRANE</t>
  </si>
  <si>
    <t>FIELD &amp; MAIN BANK, INC.</t>
  </si>
  <si>
    <t>21st Mortgage Corporation</t>
  </si>
  <si>
    <t>FREEDOM MORTGAGE CORPORATION</t>
  </si>
  <si>
    <t>INDIANA MEMBERS CREDIT UNION</t>
  </si>
  <si>
    <t>Discover Bank</t>
  </si>
  <si>
    <t>First Federal Savings Bank</t>
  </si>
  <si>
    <t>Mortgage Research Center, LLC</t>
  </si>
  <si>
    <t>UNITED SHORE FINANCIAL SERVICES, LLC</t>
  </si>
  <si>
    <t>Rocket Mortgage, LLC</t>
  </si>
  <si>
    <t>German American Bank</t>
  </si>
  <si>
    <t>Fifth Third Bank, National Association</t>
  </si>
  <si>
    <t>Heritage Federal Credit Union</t>
  </si>
  <si>
    <t>Old National Bank</t>
  </si>
  <si>
    <t>MORTGAGE MASTERS OF INDIANA, INC.</t>
  </si>
  <si>
    <t>EVANSVILLE TEACHERS</t>
  </si>
  <si>
    <t>Total Applications</t>
  </si>
  <si>
    <t>Applications for Race Not Reported</t>
  </si>
  <si>
    <t>Total Applications (Excluding Unknown)</t>
  </si>
  <si>
    <t>White Applications</t>
  </si>
  <si>
    <t>White Share of Applicants</t>
  </si>
  <si>
    <t>Black Applications</t>
  </si>
  <si>
    <t>Black Share of Applicants</t>
  </si>
  <si>
    <t>Hispanic Applications</t>
  </si>
  <si>
    <t>Hispanic Share of Applicants</t>
  </si>
  <si>
    <t>Asian Applications</t>
  </si>
  <si>
    <t>Asian Share of Applicants</t>
  </si>
  <si>
    <t>Pacific Islander Applications</t>
  </si>
  <si>
    <t>Pacific Islander Share of Applicants</t>
  </si>
  <si>
    <t>Native American Applications</t>
  </si>
  <si>
    <t>Native American Share of Applicants</t>
  </si>
  <si>
    <t>Null</t>
  </si>
  <si>
    <t>Top 50 Mortgage Lenders for Vanderburgh County By Originations (HMDA 2024)</t>
  </si>
  <si>
    <t>TOTAL</t>
  </si>
  <si>
    <t>Total Origination Amount ($1000s)</t>
  </si>
  <si>
    <t xml:space="preserve">Average Origination Amount ($1000s) </t>
  </si>
  <si>
    <t>Total Originations</t>
  </si>
  <si>
    <t>Originations for Race Unknown</t>
  </si>
  <si>
    <t>Number of Originations (Excluding Unknown)</t>
  </si>
  <si>
    <t>White Originations</t>
  </si>
  <si>
    <t>Black Originations</t>
  </si>
  <si>
    <t>Hispanic Originations</t>
  </si>
  <si>
    <t>Asian Originations</t>
  </si>
  <si>
    <t>Pacific Islander Originations</t>
  </si>
  <si>
    <t>Native American Originations</t>
  </si>
  <si>
    <t>Origination Rate</t>
  </si>
  <si>
    <t>Top 50 Mortgage Lenders for Vanderburgh County By Applications (HMDA 2024)</t>
  </si>
  <si>
    <t>Total Denials</t>
  </si>
  <si>
    <t>Denials for Race Unknown</t>
  </si>
  <si>
    <t>Number of Denials (Excluding Unknown)</t>
  </si>
  <si>
    <t>Total Denial Rate</t>
  </si>
  <si>
    <t>White Denials</t>
  </si>
  <si>
    <t>White Denial Rate</t>
  </si>
  <si>
    <t>Black Denials</t>
  </si>
  <si>
    <t>Black Denial Rate</t>
  </si>
  <si>
    <t>Hispanic Denials</t>
  </si>
  <si>
    <t>Hispanic Denial Rate</t>
  </si>
  <si>
    <t>Asian Denials</t>
  </si>
  <si>
    <t>Asian Denial Rate</t>
  </si>
  <si>
    <t>Pacific Islander Denials</t>
  </si>
  <si>
    <t>Pacific Islander Denial Rate</t>
  </si>
  <si>
    <t>Native American Denials</t>
  </si>
  <si>
    <t>Native American Denial Rate</t>
  </si>
  <si>
    <t>NOTES:</t>
  </si>
  <si>
    <t>White Share of Originations*</t>
  </si>
  <si>
    <t xml:space="preserve">White Origination Rate** </t>
  </si>
  <si>
    <t>Black Share of Originations*</t>
  </si>
  <si>
    <t>Black Origination Rate**</t>
  </si>
  <si>
    <t>Hispanic Share of Originations*</t>
  </si>
  <si>
    <t>Hispanic Origination Rate**</t>
  </si>
  <si>
    <t>Asian Share of Originations*</t>
  </si>
  <si>
    <t>Asian Origination Rate**</t>
  </si>
  <si>
    <t>Pacific Islander Share of Originations*</t>
  </si>
  <si>
    <t>Pacific Islander Origination Rate**</t>
  </si>
  <si>
    <t>Native American Share of Originations*</t>
  </si>
  <si>
    <t>Native American Origination Rate**</t>
  </si>
  <si>
    <t>***The flagged lenders reported a small number of mortgage originations for multifamily properties to HMDA. Because of the large dollar values of multifamily properties, the average origination amount for these lenders may be skewed higher than the average origination amount for a single-family home.</t>
  </si>
  <si>
    <t>EVANSVILLE TEACHERS***</t>
  </si>
  <si>
    <t>Old National Bank***</t>
  </si>
  <si>
    <t>German American Bank***</t>
  </si>
  <si>
    <t>FIELD &amp; MAIN BANK, INC.***</t>
  </si>
  <si>
    <t>CRANE***</t>
  </si>
  <si>
    <t>Banterra Bank***</t>
  </si>
  <si>
    <t>This spreadsheet is provided by the Fair Housing Center of Central Indiana as a courtesy to users and is for informational purposes only. Updates to the data may occur after date of publication (12/18/2025).</t>
  </si>
  <si>
    <t>**For origination rates, to evaluate individual lenders' performance with different racial/ethnic groups, the FHCCI calculates how many originations a lender made to borrowers in one group divided by the number of applications received by borrowers in the same group. For example, Rocket Mortgage originated 106 loans to white borrowers out of 146 applications received by white applicants, giving a white origination rate of 72.6%. The FHCCI then compares this 72.6% origination rate to this lender's origination rates for Black, Hispanic, and other groups of borrowers. Ideally, an individual lender should have similar origination rates across groups, regardless of race or ethnicity.</t>
  </si>
  <si>
    <t>**For denial rates, to evaluate individual lenders' performance with different racial/ethnic groups, the FHCCI calculates how many denials a lender made to borrowers in one group divided by the number of applications received by borrowers in the same group. For example, Rocket Mortgage denied 21 loan applications from white applicants out of 146 applications received by white applicants, giving a white denial rate of 13.14%. The FHCCI then compares this 13.14% denial rate to this lender's denial rates for Black, Hispanic, and other groups of borrowers. Ideally, an individual lender should have similar denial rates across groups, regardless of race or ethnicity.</t>
  </si>
  <si>
    <t>*For share of applications, to evaluate individual lenders' performance with borrowers of different races/ethnicities, the FHCCI first calculates the share of applications from borrowers of different race/ethnicities by Vanderburgh County Top 50 Lenders on average (Row 52). We then look at the mortgage lenders who are performing far above or far below the average for the Top 52 Lenders. For example, among Vanderburgh County's Top 50 Mortgage Lenders, 5.63% of their applications were from Black/African American borrowers (Cell H52). Lenders performing far below this average would require additional scrutiny for fair lending concerns. The FHCCI also evaluates the success of the overall market based on how similar the distribution of mortgage applications is to the distribution of the overall population by race/ethnicity. For example, the most recent Census data (2023) shows that Vanderburgh County households are 81% white, 10% Black/African American, 4% Hispanic, and 1% Asian. However, in 2024, only 5.63% of mortgage lending applications came from Black/African American borrowers (Cell H52), indicating lower-than-ideal lending to the Black population across the county.</t>
  </si>
  <si>
    <t>*For share of originations, to evaluate individual lenders' performance with borrowers of different races/ethnicities, the FHCCI first calculates the total share of originations to borrowers of different race/ethnicities by Vanderburgh County Top 50 Lenders on average (Row 52). We then look at the mortgage lenders who are performing far above or far below the average for the Top 50 Lenders. For example, among Vanderburgh County's Top 50 Mortgage Lenders, 3.92% of their originations were made to Black/African American borrowers (Cell K52). Lenders performing far below this average would require additional scrutiny for fair lending concerns. The FHCCI also evaluates the success of the overall market based on how similar the distribution of mortgage originations is to the distribution of the population by race/ethnicity. For example, the most recent Census data (2023) shows that Vanderburgh County households are 81% white, 10% Black/African American, 4% Hispanic, and 1% Asian. However, in 2024, only 3.92% of mortgage lending originations went to Black/African American borrowers (Cell K52), indicating lower-than-ideal lending to the Black population across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</si>
</sst>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0;\-#,##0"/>
    <numFmt numFmtId="165" formatCode="#,##0.0"/>
    <numFmt numFmtId="166" formatCode="&quot;$&quot;#,##0.00;\(&quot;$&quot;#,##0.00\)"/>
  </numFmts>
  <fonts count="10" x14ac:knownFonts="1">
    <font>
      <sz val="11"/>
      <name val="Calibri"/>
    </font>
    <font>
      <sz val="9"/>
      <color rgb="FF000000"/>
      <name val="Arial"/>
      <family val="2"/>
    </font>
    <font>
      <b/>
      <sz val="10"/>
      <color rgb="FF000000"/>
      <name val="Arial"/>
      <family val="2"/>
    </font>
    <font>
      <b/>
      <sz val="10"/>
      <color rgb="FF000000"/>
      <name val="Arial"/>
      <family val="2"/>
    </font>
    <font>
      <b/>
      <sz val="9"/>
      <color rgb="FF000000"/>
      <name val="Arial"/>
      <family val="2"/>
    </font>
    <font>
      <b/>
      <sz val="11"/>
      <name val="Calibri"/>
      <family val="2"/>
    </font>
    <font>
      <sz val="9"/>
      <color rgb="FF000000"/>
      <name val="Arial"/>
      <family val="2"/>
    </font>
    <font>
      <b/>
      <sz val="9"/>
      <name val="Arial"/>
      <family val="2"/>
    </font>
    <font>
      <sz val="9"/>
      <name val="Arial"/>
      <family val="2"/>
    </font>
    <font>
      <i/>
      <sz val="9"/>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164"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0" fillId="0" borderId="0" xfId="0" applyAlignment="1">
      <alignment horizontal="left"/>
    </xf>
    <xf numFmtId="0" fontId="4" fillId="0" borderId="1" xfId="0" applyFont="1" applyBorder="1" applyAlignment="1">
      <alignment horizontal="left" vertical="center"/>
    </xf>
    <xf numFmtId="164"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5" fillId="0" borderId="0" xfId="0" applyFont="1"/>
    <xf numFmtId="0" fontId="0" fillId="0" borderId="0" xfId="0" applyAlignment="1">
      <alignment wrapText="1"/>
    </xf>
    <xf numFmtId="0" fontId="3" fillId="0" borderId="1" xfId="0" applyFont="1" applyBorder="1" applyAlignment="1">
      <alignment horizontal="left" wrapText="1"/>
    </xf>
    <xf numFmtId="0" fontId="2" fillId="0" borderId="1" xfId="0" applyFont="1" applyBorder="1" applyAlignment="1">
      <alignment horizontal="center" wrapText="1"/>
    </xf>
    <xf numFmtId="1" fontId="2" fillId="0" borderId="1" xfId="0" applyNumberFormat="1" applyFont="1" applyBorder="1" applyAlignment="1">
      <alignment horizontal="center" wrapText="1"/>
    </xf>
    <xf numFmtId="1" fontId="1"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1" fontId="0" fillId="0" borderId="0" xfId="0" applyNumberFormat="1"/>
    <xf numFmtId="166"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0" fontId="3" fillId="0" borderId="1" xfId="0" applyFont="1" applyBorder="1" applyAlignment="1">
      <alignment horizontal="center" wrapText="1"/>
    </xf>
    <xf numFmtId="166" fontId="4" fillId="0" borderId="1" xfId="0" applyNumberFormat="1" applyFont="1" applyBorder="1" applyAlignment="1">
      <alignment horizontal="center" vertical="center"/>
    </xf>
    <xf numFmtId="37" fontId="4" fillId="0" borderId="1" xfId="0" applyNumberFormat="1" applyFont="1" applyBorder="1" applyAlignment="1">
      <alignment horizontal="center" vertical="center"/>
    </xf>
    <xf numFmtId="3" fontId="3" fillId="0" borderId="1" xfId="0" applyNumberFormat="1" applyFont="1" applyBorder="1" applyAlignment="1">
      <alignment horizontal="center" wrapText="1"/>
    </xf>
    <xf numFmtId="3" fontId="6" fillId="0" borderId="1" xfId="0" applyNumberFormat="1" applyFont="1" applyBorder="1" applyAlignment="1">
      <alignment horizontal="center" vertical="center"/>
    </xf>
    <xf numFmtId="3" fontId="0" fillId="0" borderId="0" xfId="0" applyNumberFormat="1"/>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Alignment="1">
      <alignment horizontal="left" wrapText="1"/>
    </xf>
    <xf numFmtId="0" fontId="1" fillId="0" borderId="1" xfId="0" applyFont="1" applyBorder="1" applyAlignment="1">
      <alignment horizontal="left" vertical="center" wrapText="1"/>
    </xf>
    <xf numFmtId="0" fontId="8" fillId="0" borderId="0" xfId="0" applyFont="1"/>
    <xf numFmtId="164" fontId="0" fillId="0" borderId="0" xfId="0" applyNumberFormat="1"/>
    <xf numFmtId="7" fontId="0" fillId="0" borderId="0" xfId="0" applyNumberFormat="1"/>
    <xf numFmtId="37" fontId="0" fillId="0" borderId="0" xfId="0" applyNumberFormat="1"/>
    <xf numFmtId="0" fontId="8" fillId="0" borderId="0" xfId="0" applyFont="1" applyAlignment="1">
      <alignment vertical="top" wrapText="1"/>
    </xf>
    <xf numFmtId="0" fontId="7" fillId="0" borderId="0" xfId="0" applyFont="1"/>
    <xf numFmtId="0" fontId="8" fillId="0" borderId="0" xfId="0" applyFont="1" applyAlignment="1">
      <alignment wrapText="1"/>
    </xf>
    <xf numFmtId="0" fontId="7" fillId="0" borderId="0" xfId="0" applyFont="1" applyAlignment="1">
      <alignment horizontal="left"/>
    </xf>
    <xf numFmtId="0" fontId="8" fillId="0" borderId="0" xfId="0" applyFont="1" applyAlignment="1">
      <alignment horizontal="left" vertical="top" wrapText="1"/>
    </xf>
    <xf numFmtId="0" fontId="9" fillId="0" borderId="0" xfId="0" applyFont="1" applyAlignment="1">
      <alignment horizontal="left"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zoomScale="98" zoomScaleNormal="98" workbookViewId="0">
      <pane ySplit="1" topLeftCell="A53" activePane="bottomLeft" state="frozen"/>
      <selection pane="bottomLeft" activeCell="A57" sqref="A57:J63"/>
    </sheetView>
  </sheetViews>
  <sheetFormatPr defaultRowHeight="15" x14ac:dyDescent="0.25"/>
  <cols>
    <col min="1" max="1" width="40.7109375" style="5" customWidth="1"/>
    <col min="3" max="3" width="9.140625" style="16"/>
    <col min="7" max="7" width="9.140625" style="16"/>
    <col min="11" max="11" width="9.140625" style="16"/>
  </cols>
  <sheetData>
    <row r="1" spans="1:16" s="10" customFormat="1" ht="90" x14ac:dyDescent="0.25">
      <c r="A1" s="11" t="s">
        <v>79</v>
      </c>
      <c r="B1" s="12" t="s">
        <v>49</v>
      </c>
      <c r="C1" s="13" t="s">
        <v>50</v>
      </c>
      <c r="D1" s="12" t="s">
        <v>51</v>
      </c>
      <c r="E1" s="12" t="s">
        <v>52</v>
      </c>
      <c r="F1" s="12" t="s">
        <v>53</v>
      </c>
      <c r="G1" s="13" t="s">
        <v>54</v>
      </c>
      <c r="H1" s="12" t="s">
        <v>55</v>
      </c>
      <c r="I1" s="12" t="s">
        <v>56</v>
      </c>
      <c r="J1" s="12" t="s">
        <v>57</v>
      </c>
      <c r="K1" s="13" t="s">
        <v>58</v>
      </c>
      <c r="L1" s="12" t="s">
        <v>59</v>
      </c>
      <c r="M1" s="12" t="s">
        <v>60</v>
      </c>
      <c r="N1" s="12" t="s">
        <v>61</v>
      </c>
      <c r="O1" s="12" t="s">
        <v>62</v>
      </c>
      <c r="P1" s="12" t="s">
        <v>63</v>
      </c>
    </row>
    <row r="2" spans="1:16" x14ac:dyDescent="0.25">
      <c r="A2" s="4" t="s">
        <v>35</v>
      </c>
      <c r="B2" s="1">
        <v>98</v>
      </c>
      <c r="C2" s="14">
        <v>2</v>
      </c>
      <c r="D2" s="1">
        <v>96</v>
      </c>
      <c r="E2" s="2">
        <v>79</v>
      </c>
      <c r="F2" s="3">
        <v>0.82291666666666663</v>
      </c>
      <c r="G2" s="14">
        <v>7</v>
      </c>
      <c r="H2" s="3">
        <v>7.2916666666666671E-2</v>
      </c>
      <c r="I2" s="1">
        <v>8</v>
      </c>
      <c r="J2" s="3">
        <v>8.3333333333333329E-2</v>
      </c>
      <c r="K2" s="14">
        <v>0</v>
      </c>
      <c r="L2" s="3">
        <v>0</v>
      </c>
      <c r="M2" s="1">
        <v>0</v>
      </c>
      <c r="N2" s="3">
        <v>0</v>
      </c>
      <c r="O2" s="1">
        <v>0</v>
      </c>
      <c r="P2" s="3">
        <v>0</v>
      </c>
    </row>
    <row r="3" spans="1:16" x14ac:dyDescent="0.25">
      <c r="A3" s="4" t="s">
        <v>32</v>
      </c>
      <c r="B3" s="1">
        <v>70</v>
      </c>
      <c r="C3" s="14">
        <v>50</v>
      </c>
      <c r="D3" s="1">
        <v>20</v>
      </c>
      <c r="E3" s="2">
        <v>16</v>
      </c>
      <c r="F3" s="3">
        <v>0.8</v>
      </c>
      <c r="G3" s="14">
        <v>3</v>
      </c>
      <c r="H3" s="3">
        <v>0.15</v>
      </c>
      <c r="I3" s="1">
        <v>0</v>
      </c>
      <c r="J3" s="3">
        <v>0</v>
      </c>
      <c r="K3" s="14">
        <v>0</v>
      </c>
      <c r="L3" s="3">
        <v>0</v>
      </c>
      <c r="M3" s="1">
        <v>0</v>
      </c>
      <c r="N3" s="3">
        <v>0</v>
      </c>
      <c r="O3" s="1">
        <v>0</v>
      </c>
      <c r="P3" s="3">
        <v>0</v>
      </c>
    </row>
    <row r="4" spans="1:16" x14ac:dyDescent="0.25">
      <c r="A4" s="4" t="s">
        <v>1</v>
      </c>
      <c r="B4" s="1">
        <v>20</v>
      </c>
      <c r="C4" s="14">
        <v>1</v>
      </c>
      <c r="D4" s="1">
        <v>19</v>
      </c>
      <c r="E4" s="2">
        <v>15</v>
      </c>
      <c r="F4" s="3">
        <v>0.78947368421052633</v>
      </c>
      <c r="G4" s="14">
        <v>1</v>
      </c>
      <c r="H4" s="3">
        <v>5.2631578947368418E-2</v>
      </c>
      <c r="I4" s="1">
        <v>0</v>
      </c>
      <c r="J4" s="3">
        <v>0</v>
      </c>
      <c r="K4" s="14">
        <v>3</v>
      </c>
      <c r="L4" s="3">
        <v>0.15789473684210525</v>
      </c>
      <c r="M4" s="1">
        <v>0</v>
      </c>
      <c r="N4" s="3">
        <v>0</v>
      </c>
      <c r="O4" s="1">
        <v>0</v>
      </c>
      <c r="P4" s="3">
        <v>0</v>
      </c>
    </row>
    <row r="5" spans="1:16" x14ac:dyDescent="0.25">
      <c r="A5" s="4" t="s">
        <v>12</v>
      </c>
      <c r="B5" s="1">
        <v>29</v>
      </c>
      <c r="C5" s="14">
        <v>1</v>
      </c>
      <c r="D5" s="1">
        <v>28</v>
      </c>
      <c r="E5" s="2">
        <v>28</v>
      </c>
      <c r="F5" s="3">
        <v>1</v>
      </c>
      <c r="G5" s="14">
        <v>0</v>
      </c>
      <c r="H5" s="3">
        <v>0</v>
      </c>
      <c r="I5" s="1">
        <v>0</v>
      </c>
      <c r="J5" s="3">
        <v>0</v>
      </c>
      <c r="K5" s="14">
        <v>0</v>
      </c>
      <c r="L5" s="3">
        <v>0</v>
      </c>
      <c r="M5" s="1">
        <v>0</v>
      </c>
      <c r="N5" s="3">
        <v>0</v>
      </c>
      <c r="O5" s="1">
        <v>0</v>
      </c>
      <c r="P5" s="3">
        <v>0</v>
      </c>
    </row>
    <row r="6" spans="1:16" x14ac:dyDescent="0.25">
      <c r="A6" s="4" t="s">
        <v>13</v>
      </c>
      <c r="B6" s="1">
        <v>31</v>
      </c>
      <c r="C6" s="14">
        <v>14</v>
      </c>
      <c r="D6" s="1">
        <v>17</v>
      </c>
      <c r="E6" s="2">
        <v>17</v>
      </c>
      <c r="F6" s="3">
        <v>1</v>
      </c>
      <c r="G6" s="14">
        <v>0</v>
      </c>
      <c r="H6" s="3">
        <v>0</v>
      </c>
      <c r="I6" s="1">
        <v>0</v>
      </c>
      <c r="J6" s="3">
        <v>0</v>
      </c>
      <c r="K6" s="14">
        <v>0</v>
      </c>
      <c r="L6" s="3">
        <v>0</v>
      </c>
      <c r="M6" s="1">
        <v>0</v>
      </c>
      <c r="N6" s="3">
        <v>0</v>
      </c>
      <c r="O6" s="1">
        <v>0</v>
      </c>
      <c r="P6" s="3">
        <v>0</v>
      </c>
    </row>
    <row r="7" spans="1:16" x14ac:dyDescent="0.25">
      <c r="A7" s="4" t="s">
        <v>25</v>
      </c>
      <c r="B7" s="1">
        <v>43</v>
      </c>
      <c r="C7" s="14">
        <v>6</v>
      </c>
      <c r="D7" s="1">
        <v>37</v>
      </c>
      <c r="E7" s="2">
        <v>32</v>
      </c>
      <c r="F7" s="3">
        <v>0.86486486486486491</v>
      </c>
      <c r="G7" s="14">
        <v>3</v>
      </c>
      <c r="H7" s="3">
        <v>8.1081081081081086E-2</v>
      </c>
      <c r="I7" s="1">
        <v>2</v>
      </c>
      <c r="J7" s="3">
        <v>5.4054054054054057E-2</v>
      </c>
      <c r="K7" s="14">
        <v>0</v>
      </c>
      <c r="L7" s="3">
        <v>0</v>
      </c>
      <c r="M7" s="1">
        <v>0</v>
      </c>
      <c r="N7" s="3">
        <v>0</v>
      </c>
      <c r="O7" s="1">
        <v>0</v>
      </c>
      <c r="P7" s="3">
        <v>0</v>
      </c>
    </row>
    <row r="8" spans="1:16" x14ac:dyDescent="0.25">
      <c r="A8" s="4" t="s">
        <v>7</v>
      </c>
      <c r="B8" s="1">
        <v>25</v>
      </c>
      <c r="C8" s="14">
        <v>6</v>
      </c>
      <c r="D8" s="1">
        <v>19</v>
      </c>
      <c r="E8" s="2">
        <v>16</v>
      </c>
      <c r="F8" s="3">
        <v>0.84210526315789469</v>
      </c>
      <c r="G8" s="14">
        <v>1</v>
      </c>
      <c r="H8" s="3">
        <v>5.2631578947368418E-2</v>
      </c>
      <c r="I8" s="1">
        <v>2</v>
      </c>
      <c r="J8" s="3">
        <v>0.10526315789473684</v>
      </c>
      <c r="K8" s="14">
        <v>0</v>
      </c>
      <c r="L8" s="3">
        <v>0</v>
      </c>
      <c r="M8" s="1">
        <v>0</v>
      </c>
      <c r="N8" s="3">
        <v>0</v>
      </c>
      <c r="O8" s="1">
        <v>0</v>
      </c>
      <c r="P8" s="3">
        <v>0</v>
      </c>
    </row>
    <row r="9" spans="1:16" x14ac:dyDescent="0.25">
      <c r="A9" s="4" t="s">
        <v>8</v>
      </c>
      <c r="B9" s="1">
        <v>28</v>
      </c>
      <c r="C9" s="14">
        <v>4</v>
      </c>
      <c r="D9" s="1">
        <v>24</v>
      </c>
      <c r="E9" s="2">
        <v>22</v>
      </c>
      <c r="F9" s="3">
        <v>0.91666666666666663</v>
      </c>
      <c r="G9" s="14">
        <v>0</v>
      </c>
      <c r="H9" s="3">
        <v>0</v>
      </c>
      <c r="I9" s="1">
        <v>1</v>
      </c>
      <c r="J9" s="3">
        <v>4.1666666666666664E-2</v>
      </c>
      <c r="K9" s="14">
        <v>0</v>
      </c>
      <c r="L9" s="3">
        <v>0</v>
      </c>
      <c r="M9" s="1">
        <v>0</v>
      </c>
      <c r="N9" s="3">
        <v>0</v>
      </c>
      <c r="O9" s="1">
        <v>0</v>
      </c>
      <c r="P9" s="3">
        <v>0</v>
      </c>
    </row>
    <row r="10" spans="1:16" x14ac:dyDescent="0.25">
      <c r="A10" s="4" t="s">
        <v>33</v>
      </c>
      <c r="B10" s="1">
        <v>73</v>
      </c>
      <c r="C10" s="14">
        <v>47</v>
      </c>
      <c r="D10" s="1">
        <v>26</v>
      </c>
      <c r="E10" s="2">
        <v>25</v>
      </c>
      <c r="F10" s="3">
        <v>0.96153846153846156</v>
      </c>
      <c r="G10" s="14">
        <v>1</v>
      </c>
      <c r="H10" s="3">
        <v>3.8461538461538464E-2</v>
      </c>
      <c r="I10" s="1">
        <v>0</v>
      </c>
      <c r="J10" s="3">
        <v>0</v>
      </c>
      <c r="K10" s="14">
        <v>0</v>
      </c>
      <c r="L10" s="3">
        <v>0</v>
      </c>
      <c r="M10" s="1">
        <v>0</v>
      </c>
      <c r="N10" s="3">
        <v>0</v>
      </c>
      <c r="O10" s="1">
        <v>0</v>
      </c>
      <c r="P10" s="3">
        <v>0</v>
      </c>
    </row>
    <row r="11" spans="1:16" x14ac:dyDescent="0.25">
      <c r="A11" s="4" t="s">
        <v>2</v>
      </c>
      <c r="B11" s="1">
        <v>20</v>
      </c>
      <c r="C11" s="14">
        <v>0</v>
      </c>
      <c r="D11" s="1">
        <v>20</v>
      </c>
      <c r="E11" s="2">
        <v>19</v>
      </c>
      <c r="F11" s="3">
        <v>0.95</v>
      </c>
      <c r="G11" s="14">
        <v>1</v>
      </c>
      <c r="H11" s="3">
        <v>0.05</v>
      </c>
      <c r="I11" s="1">
        <v>0</v>
      </c>
      <c r="J11" s="3">
        <v>0</v>
      </c>
      <c r="K11" s="14">
        <v>0</v>
      </c>
      <c r="L11" s="3">
        <v>0</v>
      </c>
      <c r="M11" s="1">
        <v>0</v>
      </c>
      <c r="N11" s="3">
        <v>0</v>
      </c>
      <c r="O11" s="1">
        <v>0</v>
      </c>
      <c r="P11" s="3">
        <v>0</v>
      </c>
    </row>
    <row r="12" spans="1:16" x14ac:dyDescent="0.25">
      <c r="A12" s="4" t="s">
        <v>38</v>
      </c>
      <c r="B12" s="1">
        <v>111</v>
      </c>
      <c r="C12" s="14">
        <v>19</v>
      </c>
      <c r="D12" s="1">
        <v>92</v>
      </c>
      <c r="E12" s="2">
        <v>76</v>
      </c>
      <c r="F12" s="3">
        <v>0.82608695652173914</v>
      </c>
      <c r="G12" s="14">
        <v>3</v>
      </c>
      <c r="H12" s="3">
        <v>3.2608695652173912E-2</v>
      </c>
      <c r="I12" s="1">
        <v>9</v>
      </c>
      <c r="J12" s="3">
        <v>9.7826086956521743E-2</v>
      </c>
      <c r="K12" s="14">
        <v>0</v>
      </c>
      <c r="L12" s="3">
        <v>0</v>
      </c>
      <c r="M12" s="1">
        <v>0</v>
      </c>
      <c r="N12" s="3">
        <v>0</v>
      </c>
      <c r="O12" s="1">
        <v>0</v>
      </c>
      <c r="P12" s="3">
        <v>0</v>
      </c>
    </row>
    <row r="13" spans="1:16" x14ac:dyDescent="0.25">
      <c r="A13" s="4" t="s">
        <v>0</v>
      </c>
      <c r="B13" s="1">
        <v>19</v>
      </c>
      <c r="C13" s="14">
        <v>2</v>
      </c>
      <c r="D13" s="1">
        <v>17</v>
      </c>
      <c r="E13" s="2">
        <v>16</v>
      </c>
      <c r="F13" s="3">
        <v>0.94117647058823528</v>
      </c>
      <c r="G13" s="14">
        <v>0</v>
      </c>
      <c r="H13" s="3">
        <v>0</v>
      </c>
      <c r="I13" s="1">
        <v>0</v>
      </c>
      <c r="J13" s="3">
        <v>0</v>
      </c>
      <c r="K13" s="14">
        <v>0</v>
      </c>
      <c r="L13" s="3">
        <v>0</v>
      </c>
      <c r="M13" s="1">
        <v>0</v>
      </c>
      <c r="N13" s="3">
        <v>0</v>
      </c>
      <c r="O13" s="1">
        <v>0</v>
      </c>
      <c r="P13" s="3">
        <v>0</v>
      </c>
    </row>
    <row r="14" spans="1:16" x14ac:dyDescent="0.25">
      <c r="A14" s="4" t="s">
        <v>21</v>
      </c>
      <c r="B14" s="1">
        <v>36</v>
      </c>
      <c r="C14" s="14">
        <v>4</v>
      </c>
      <c r="D14" s="1">
        <v>32</v>
      </c>
      <c r="E14" s="2">
        <v>25</v>
      </c>
      <c r="F14" s="3">
        <v>0.78125</v>
      </c>
      <c r="G14" s="14">
        <v>1</v>
      </c>
      <c r="H14" s="3">
        <v>3.125E-2</v>
      </c>
      <c r="I14" s="1">
        <v>6</v>
      </c>
      <c r="J14" s="3">
        <v>0.1875</v>
      </c>
      <c r="K14" s="14">
        <v>0</v>
      </c>
      <c r="L14" s="3">
        <v>0</v>
      </c>
      <c r="M14" s="1">
        <v>0</v>
      </c>
      <c r="N14" s="3">
        <v>0</v>
      </c>
      <c r="O14" s="1">
        <v>0</v>
      </c>
      <c r="P14" s="3">
        <v>0</v>
      </c>
    </row>
    <row r="15" spans="1:16" x14ac:dyDescent="0.25">
      <c r="A15" s="4" t="s">
        <v>48</v>
      </c>
      <c r="B15" s="1">
        <v>949</v>
      </c>
      <c r="C15" s="14">
        <v>57</v>
      </c>
      <c r="D15" s="1">
        <v>892</v>
      </c>
      <c r="E15" s="2">
        <v>854</v>
      </c>
      <c r="F15" s="3">
        <v>0.95739910313901344</v>
      </c>
      <c r="G15" s="14">
        <v>16</v>
      </c>
      <c r="H15" s="3">
        <v>1.7937219730941704E-2</v>
      </c>
      <c r="I15" s="1">
        <v>12</v>
      </c>
      <c r="J15" s="3">
        <v>1.3452914798206279E-2</v>
      </c>
      <c r="K15" s="14">
        <v>8</v>
      </c>
      <c r="L15" s="3">
        <v>8.9686098654708519E-3</v>
      </c>
      <c r="M15" s="1">
        <v>1</v>
      </c>
      <c r="N15" s="3">
        <v>1.1210762331838565E-3</v>
      </c>
      <c r="O15" s="1">
        <v>0</v>
      </c>
      <c r="P15" s="3">
        <v>0</v>
      </c>
    </row>
    <row r="16" spans="1:16" x14ac:dyDescent="0.25">
      <c r="A16" s="4" t="s">
        <v>17</v>
      </c>
      <c r="B16" s="1">
        <v>32</v>
      </c>
      <c r="C16" s="14">
        <v>0</v>
      </c>
      <c r="D16" s="1">
        <v>32</v>
      </c>
      <c r="E16" s="2">
        <v>32</v>
      </c>
      <c r="F16" s="3">
        <v>1</v>
      </c>
      <c r="G16" s="14">
        <v>0</v>
      </c>
      <c r="H16" s="3">
        <v>0</v>
      </c>
      <c r="I16" s="1">
        <v>0</v>
      </c>
      <c r="J16" s="3">
        <v>0</v>
      </c>
      <c r="K16" s="14">
        <v>0</v>
      </c>
      <c r="L16" s="3">
        <v>0</v>
      </c>
      <c r="M16" s="1">
        <v>0</v>
      </c>
      <c r="N16" s="3">
        <v>0</v>
      </c>
      <c r="O16" s="1">
        <v>0</v>
      </c>
      <c r="P16" s="3">
        <v>0</v>
      </c>
    </row>
    <row r="17" spans="1:16" x14ac:dyDescent="0.25">
      <c r="A17" s="4" t="s">
        <v>18</v>
      </c>
      <c r="B17" s="1">
        <v>32</v>
      </c>
      <c r="C17" s="14">
        <v>2</v>
      </c>
      <c r="D17" s="1">
        <v>30</v>
      </c>
      <c r="E17" s="2">
        <v>27</v>
      </c>
      <c r="F17" s="3">
        <v>0.9</v>
      </c>
      <c r="G17" s="14">
        <v>1</v>
      </c>
      <c r="H17" s="3">
        <v>3.3333333333333333E-2</v>
      </c>
      <c r="I17" s="1">
        <v>1</v>
      </c>
      <c r="J17" s="3">
        <v>3.3333333333333333E-2</v>
      </c>
      <c r="K17" s="14">
        <v>1</v>
      </c>
      <c r="L17" s="3">
        <v>3.3333333333333333E-2</v>
      </c>
      <c r="M17" s="1">
        <v>0</v>
      </c>
      <c r="N17" s="3">
        <v>0</v>
      </c>
      <c r="O17" s="1">
        <v>0</v>
      </c>
      <c r="P17" s="3">
        <v>0</v>
      </c>
    </row>
    <row r="18" spans="1:16" x14ac:dyDescent="0.25">
      <c r="A18" s="4" t="s">
        <v>34</v>
      </c>
      <c r="B18" s="1">
        <v>73</v>
      </c>
      <c r="C18" s="14">
        <v>40</v>
      </c>
      <c r="D18" s="1">
        <v>33</v>
      </c>
      <c r="E18" s="2">
        <v>30</v>
      </c>
      <c r="F18" s="3">
        <v>0.90909090909090906</v>
      </c>
      <c r="G18" s="14">
        <v>1</v>
      </c>
      <c r="H18" s="3">
        <v>3.0303030303030304E-2</v>
      </c>
      <c r="I18" s="1">
        <v>1</v>
      </c>
      <c r="J18" s="3">
        <v>3.0303030303030304E-2</v>
      </c>
      <c r="K18" s="14">
        <v>1</v>
      </c>
      <c r="L18" s="3">
        <v>3.0303030303030304E-2</v>
      </c>
      <c r="M18" s="1">
        <v>0</v>
      </c>
      <c r="N18" s="3">
        <v>0</v>
      </c>
      <c r="O18" s="1">
        <v>0</v>
      </c>
      <c r="P18" s="3">
        <v>0</v>
      </c>
    </row>
    <row r="19" spans="1:16" x14ac:dyDescent="0.25">
      <c r="A19" s="4" t="s">
        <v>44</v>
      </c>
      <c r="B19" s="1">
        <v>281</v>
      </c>
      <c r="C19" s="14">
        <v>5</v>
      </c>
      <c r="D19" s="1">
        <v>276</v>
      </c>
      <c r="E19" s="2">
        <v>234</v>
      </c>
      <c r="F19" s="3">
        <v>0.84782608695652173</v>
      </c>
      <c r="G19" s="14">
        <v>20</v>
      </c>
      <c r="H19" s="3">
        <v>7.2463768115942032E-2</v>
      </c>
      <c r="I19" s="1">
        <v>13</v>
      </c>
      <c r="J19" s="3">
        <v>4.710144927536232E-2</v>
      </c>
      <c r="K19" s="14">
        <v>5</v>
      </c>
      <c r="L19" s="3">
        <v>1.8115942028985508E-2</v>
      </c>
      <c r="M19" s="1">
        <v>0</v>
      </c>
      <c r="N19" s="3">
        <v>0</v>
      </c>
      <c r="O19" s="1">
        <v>0</v>
      </c>
      <c r="P19" s="3">
        <v>0</v>
      </c>
    </row>
    <row r="20" spans="1:16" x14ac:dyDescent="0.25">
      <c r="A20" s="4" t="s">
        <v>9</v>
      </c>
      <c r="B20" s="1">
        <v>28</v>
      </c>
      <c r="C20" s="14">
        <v>5</v>
      </c>
      <c r="D20" s="1">
        <v>23</v>
      </c>
      <c r="E20" s="2">
        <v>22</v>
      </c>
      <c r="F20" s="3">
        <v>0.95652173913043481</v>
      </c>
      <c r="G20" s="14">
        <v>1</v>
      </c>
      <c r="H20" s="3">
        <v>4.3478260869565216E-2</v>
      </c>
      <c r="I20" s="1">
        <v>0</v>
      </c>
      <c r="J20" s="3">
        <v>0</v>
      </c>
      <c r="K20" s="14">
        <v>0</v>
      </c>
      <c r="L20" s="3">
        <v>0</v>
      </c>
      <c r="M20" s="1">
        <v>0</v>
      </c>
      <c r="N20" s="3">
        <v>0</v>
      </c>
      <c r="O20" s="1">
        <v>0</v>
      </c>
      <c r="P20" s="3">
        <v>0</v>
      </c>
    </row>
    <row r="21" spans="1:16" x14ac:dyDescent="0.25">
      <c r="A21" s="4" t="s">
        <v>39</v>
      </c>
      <c r="B21" s="1">
        <v>124</v>
      </c>
      <c r="C21" s="14">
        <v>7</v>
      </c>
      <c r="D21" s="1">
        <v>117</v>
      </c>
      <c r="E21" s="2">
        <v>100</v>
      </c>
      <c r="F21" s="3">
        <v>0.85470085470085466</v>
      </c>
      <c r="G21" s="14">
        <v>7</v>
      </c>
      <c r="H21" s="3">
        <v>5.9829059829059832E-2</v>
      </c>
      <c r="I21" s="1">
        <v>9</v>
      </c>
      <c r="J21" s="3">
        <v>7.6923076923076927E-2</v>
      </c>
      <c r="K21" s="14">
        <v>1</v>
      </c>
      <c r="L21" s="3">
        <v>8.5470085470085479E-3</v>
      </c>
      <c r="M21" s="1">
        <v>0</v>
      </c>
      <c r="N21" s="3">
        <v>0</v>
      </c>
      <c r="O21" s="1">
        <v>0</v>
      </c>
      <c r="P21" s="3">
        <v>0</v>
      </c>
    </row>
    <row r="22" spans="1:16" x14ac:dyDescent="0.25">
      <c r="A22" s="4" t="s">
        <v>36</v>
      </c>
      <c r="B22" s="1">
        <v>109</v>
      </c>
      <c r="C22" s="14">
        <v>3</v>
      </c>
      <c r="D22" s="1">
        <v>106</v>
      </c>
      <c r="E22" s="2">
        <v>89</v>
      </c>
      <c r="F22" s="3">
        <v>0.839622641509434</v>
      </c>
      <c r="G22" s="14">
        <v>12</v>
      </c>
      <c r="H22" s="3">
        <v>0.11320754716981132</v>
      </c>
      <c r="I22" s="1">
        <v>4</v>
      </c>
      <c r="J22" s="3">
        <v>3.7735849056603772E-2</v>
      </c>
      <c r="K22" s="14">
        <v>0</v>
      </c>
      <c r="L22" s="3">
        <v>0</v>
      </c>
      <c r="M22" s="1">
        <v>1</v>
      </c>
      <c r="N22" s="3">
        <v>9.433962264150943E-3</v>
      </c>
      <c r="O22" s="1">
        <v>0</v>
      </c>
      <c r="P22" s="3">
        <v>0</v>
      </c>
    </row>
    <row r="23" spans="1:16" x14ac:dyDescent="0.25">
      <c r="A23" s="4" t="s">
        <v>43</v>
      </c>
      <c r="B23" s="1">
        <v>234</v>
      </c>
      <c r="C23" s="14">
        <v>40</v>
      </c>
      <c r="D23" s="1">
        <v>194</v>
      </c>
      <c r="E23" s="2">
        <v>171</v>
      </c>
      <c r="F23" s="3">
        <v>0.88144329896907214</v>
      </c>
      <c r="G23" s="14">
        <v>13</v>
      </c>
      <c r="H23" s="3">
        <v>6.7010309278350513E-2</v>
      </c>
      <c r="I23" s="1">
        <v>7</v>
      </c>
      <c r="J23" s="3">
        <v>3.608247422680412E-2</v>
      </c>
      <c r="K23" s="14">
        <v>2</v>
      </c>
      <c r="L23" s="3">
        <v>1.0309278350515464E-2</v>
      </c>
      <c r="M23" s="1">
        <v>0</v>
      </c>
      <c r="N23" s="3">
        <v>0</v>
      </c>
      <c r="O23" s="1">
        <v>0</v>
      </c>
      <c r="P23" s="3">
        <v>0</v>
      </c>
    </row>
    <row r="24" spans="1:16" x14ac:dyDescent="0.25">
      <c r="A24" s="4" t="s">
        <v>45</v>
      </c>
      <c r="B24" s="1">
        <v>361</v>
      </c>
      <c r="C24" s="14">
        <v>47</v>
      </c>
      <c r="D24" s="1">
        <v>314</v>
      </c>
      <c r="E24" s="2">
        <v>282</v>
      </c>
      <c r="F24" s="3">
        <v>0.89808917197452232</v>
      </c>
      <c r="G24" s="14">
        <v>16</v>
      </c>
      <c r="H24" s="3">
        <v>5.0955414012738856E-2</v>
      </c>
      <c r="I24" s="1">
        <v>5</v>
      </c>
      <c r="J24" s="3">
        <v>1.5923566878980892E-2</v>
      </c>
      <c r="K24" s="14">
        <v>6</v>
      </c>
      <c r="L24" s="3">
        <v>1.9108280254777069E-2</v>
      </c>
      <c r="M24" s="1">
        <v>0</v>
      </c>
      <c r="N24" s="3">
        <v>0</v>
      </c>
      <c r="O24" s="1">
        <v>0</v>
      </c>
      <c r="P24" s="3">
        <v>0</v>
      </c>
    </row>
    <row r="25" spans="1:16" x14ac:dyDescent="0.25">
      <c r="A25" s="4" t="s">
        <v>37</v>
      </c>
      <c r="B25" s="1">
        <v>109</v>
      </c>
      <c r="C25" s="14">
        <v>4</v>
      </c>
      <c r="D25" s="1">
        <v>105</v>
      </c>
      <c r="E25" s="2">
        <v>94</v>
      </c>
      <c r="F25" s="3">
        <v>0.89523809523809528</v>
      </c>
      <c r="G25" s="14">
        <v>2</v>
      </c>
      <c r="H25" s="3">
        <v>1.9047619047619049E-2</v>
      </c>
      <c r="I25" s="1">
        <v>8</v>
      </c>
      <c r="J25" s="3">
        <v>7.6190476190476197E-2</v>
      </c>
      <c r="K25" s="14">
        <v>0</v>
      </c>
      <c r="L25" s="3">
        <v>0</v>
      </c>
      <c r="M25" s="1">
        <v>0</v>
      </c>
      <c r="N25" s="3">
        <v>0</v>
      </c>
      <c r="O25" s="1">
        <v>0</v>
      </c>
      <c r="P25" s="3">
        <v>0</v>
      </c>
    </row>
    <row r="26" spans="1:16" x14ac:dyDescent="0.25">
      <c r="A26" s="4" t="s">
        <v>24</v>
      </c>
      <c r="B26" s="1">
        <v>41</v>
      </c>
      <c r="C26" s="14">
        <v>0</v>
      </c>
      <c r="D26" s="1">
        <v>41</v>
      </c>
      <c r="E26" s="2">
        <v>30</v>
      </c>
      <c r="F26" s="3">
        <v>0.73170731707317072</v>
      </c>
      <c r="G26" s="14">
        <v>6</v>
      </c>
      <c r="H26" s="3">
        <v>0.14634146341463414</v>
      </c>
      <c r="I26" s="1">
        <v>3</v>
      </c>
      <c r="J26" s="3">
        <v>7.3170731707317069E-2</v>
      </c>
      <c r="K26" s="14">
        <v>0</v>
      </c>
      <c r="L26" s="3">
        <v>0</v>
      </c>
      <c r="M26" s="1">
        <v>0</v>
      </c>
      <c r="N26" s="3">
        <v>0</v>
      </c>
      <c r="O26" s="1">
        <v>0</v>
      </c>
      <c r="P26" s="3">
        <v>0</v>
      </c>
    </row>
    <row r="27" spans="1:16" x14ac:dyDescent="0.25">
      <c r="A27" s="4" t="s">
        <v>3</v>
      </c>
      <c r="B27" s="1">
        <v>22</v>
      </c>
      <c r="C27" s="14">
        <v>0</v>
      </c>
      <c r="D27" s="1">
        <v>22</v>
      </c>
      <c r="E27" s="2">
        <v>17</v>
      </c>
      <c r="F27" s="3">
        <v>0.77272727272727271</v>
      </c>
      <c r="G27" s="14">
        <v>4</v>
      </c>
      <c r="H27" s="3">
        <v>0.18181818181818182</v>
      </c>
      <c r="I27" s="1">
        <v>1</v>
      </c>
      <c r="J27" s="3">
        <v>4.5454545454545456E-2</v>
      </c>
      <c r="K27" s="14">
        <v>0</v>
      </c>
      <c r="L27" s="3">
        <v>0</v>
      </c>
      <c r="M27" s="1">
        <v>0</v>
      </c>
      <c r="N27" s="3">
        <v>0</v>
      </c>
      <c r="O27" s="1">
        <v>0</v>
      </c>
      <c r="P27" s="3">
        <v>0</v>
      </c>
    </row>
    <row r="28" spans="1:16" x14ac:dyDescent="0.25">
      <c r="A28" s="4" t="s">
        <v>14</v>
      </c>
      <c r="B28" s="1">
        <v>31</v>
      </c>
      <c r="C28" s="14">
        <v>1</v>
      </c>
      <c r="D28" s="1">
        <v>30</v>
      </c>
      <c r="E28" s="2">
        <v>30</v>
      </c>
      <c r="F28" s="3">
        <v>1</v>
      </c>
      <c r="G28" s="14">
        <v>0</v>
      </c>
      <c r="H28" s="3">
        <v>0</v>
      </c>
      <c r="I28" s="1">
        <v>0</v>
      </c>
      <c r="J28" s="3">
        <v>0</v>
      </c>
      <c r="K28" s="14">
        <v>0</v>
      </c>
      <c r="L28" s="3">
        <v>0</v>
      </c>
      <c r="M28" s="1">
        <v>0</v>
      </c>
      <c r="N28" s="3">
        <v>0</v>
      </c>
      <c r="O28" s="1">
        <v>0</v>
      </c>
      <c r="P28" s="3">
        <v>0</v>
      </c>
    </row>
    <row r="29" spans="1:16" x14ac:dyDescent="0.25">
      <c r="A29" s="4" t="s">
        <v>26</v>
      </c>
      <c r="B29" s="1">
        <v>45</v>
      </c>
      <c r="C29" s="14">
        <v>6</v>
      </c>
      <c r="D29" s="1">
        <v>39</v>
      </c>
      <c r="E29" s="2">
        <v>32</v>
      </c>
      <c r="F29" s="3">
        <v>0.82051282051282048</v>
      </c>
      <c r="G29" s="14">
        <v>3</v>
      </c>
      <c r="H29" s="3">
        <v>7.6923076923076927E-2</v>
      </c>
      <c r="I29" s="1">
        <v>2</v>
      </c>
      <c r="J29" s="3">
        <v>5.128205128205128E-2</v>
      </c>
      <c r="K29" s="14">
        <v>0</v>
      </c>
      <c r="L29" s="3">
        <v>0</v>
      </c>
      <c r="M29" s="1">
        <v>0</v>
      </c>
      <c r="N29" s="3">
        <v>0</v>
      </c>
      <c r="O29" s="1">
        <v>0</v>
      </c>
      <c r="P29" s="3">
        <v>0</v>
      </c>
    </row>
    <row r="30" spans="1:16" x14ac:dyDescent="0.25">
      <c r="A30" s="4" t="s">
        <v>27</v>
      </c>
      <c r="B30" s="1">
        <v>46</v>
      </c>
      <c r="C30" s="14">
        <v>2</v>
      </c>
      <c r="D30" s="1">
        <v>44</v>
      </c>
      <c r="E30" s="2">
        <v>39</v>
      </c>
      <c r="F30" s="3">
        <v>0.88636363636363635</v>
      </c>
      <c r="G30" s="14">
        <v>1</v>
      </c>
      <c r="H30" s="3">
        <v>2.2727272727272728E-2</v>
      </c>
      <c r="I30" s="1">
        <v>1</v>
      </c>
      <c r="J30" s="3">
        <v>2.2727272727272728E-2</v>
      </c>
      <c r="K30" s="14">
        <v>3</v>
      </c>
      <c r="L30" s="3">
        <v>6.8181818181818177E-2</v>
      </c>
      <c r="M30" s="1">
        <v>0</v>
      </c>
      <c r="N30" s="3">
        <v>0</v>
      </c>
      <c r="O30" s="1">
        <v>0</v>
      </c>
      <c r="P30" s="3">
        <v>0</v>
      </c>
    </row>
    <row r="31" spans="1:16" x14ac:dyDescent="0.25">
      <c r="A31" s="4" t="s">
        <v>5</v>
      </c>
      <c r="B31" s="1">
        <v>23</v>
      </c>
      <c r="C31" s="14">
        <v>1</v>
      </c>
      <c r="D31" s="1">
        <v>22</v>
      </c>
      <c r="E31" s="2">
        <v>19</v>
      </c>
      <c r="F31" s="3">
        <v>0.86363636363636365</v>
      </c>
      <c r="G31" s="14">
        <v>3</v>
      </c>
      <c r="H31" s="3">
        <v>0.13636363636363635</v>
      </c>
      <c r="I31" s="1">
        <v>0</v>
      </c>
      <c r="J31" s="3">
        <v>0</v>
      </c>
      <c r="K31" s="14">
        <v>0</v>
      </c>
      <c r="L31" s="3">
        <v>0</v>
      </c>
      <c r="M31" s="1">
        <v>0</v>
      </c>
      <c r="N31" s="3">
        <v>0</v>
      </c>
      <c r="O31" s="1">
        <v>0</v>
      </c>
      <c r="P31" s="3">
        <v>0</v>
      </c>
    </row>
    <row r="32" spans="1:16" x14ac:dyDescent="0.25">
      <c r="A32" s="4" t="s">
        <v>47</v>
      </c>
      <c r="B32" s="1">
        <v>461</v>
      </c>
      <c r="C32" s="14">
        <v>13</v>
      </c>
      <c r="D32" s="1">
        <v>448</v>
      </c>
      <c r="E32" s="2">
        <v>402</v>
      </c>
      <c r="F32" s="3">
        <v>0.8973214285714286</v>
      </c>
      <c r="G32" s="14">
        <v>20</v>
      </c>
      <c r="H32" s="3">
        <v>4.4642857142857144E-2</v>
      </c>
      <c r="I32" s="1">
        <v>14</v>
      </c>
      <c r="J32" s="3">
        <v>3.125E-2</v>
      </c>
      <c r="K32" s="14">
        <v>2</v>
      </c>
      <c r="L32" s="3">
        <v>4.464285714285714E-3</v>
      </c>
      <c r="M32" s="1">
        <v>0</v>
      </c>
      <c r="N32" s="3">
        <v>0</v>
      </c>
      <c r="O32" s="1">
        <v>0</v>
      </c>
      <c r="P32" s="3">
        <v>0</v>
      </c>
    </row>
    <row r="33" spans="1:16" x14ac:dyDescent="0.25">
      <c r="A33" s="4" t="s">
        <v>40</v>
      </c>
      <c r="B33" s="1">
        <v>128</v>
      </c>
      <c r="C33" s="14">
        <v>20</v>
      </c>
      <c r="D33" s="1">
        <v>108</v>
      </c>
      <c r="E33" s="2">
        <v>92</v>
      </c>
      <c r="F33" s="3">
        <v>0.85185185185185186</v>
      </c>
      <c r="G33" s="14">
        <v>8</v>
      </c>
      <c r="H33" s="3">
        <v>7.407407407407407E-2</v>
      </c>
      <c r="I33" s="1">
        <v>6</v>
      </c>
      <c r="J33" s="3">
        <v>5.5555555555555552E-2</v>
      </c>
      <c r="K33" s="14">
        <v>1</v>
      </c>
      <c r="L33" s="3">
        <v>9.2592592592592587E-3</v>
      </c>
      <c r="M33" s="1">
        <v>0</v>
      </c>
      <c r="N33" s="3">
        <v>0</v>
      </c>
      <c r="O33" s="1">
        <v>1</v>
      </c>
      <c r="P33" s="3">
        <v>9.2592592592592587E-3</v>
      </c>
    </row>
    <row r="34" spans="1:16" x14ac:dyDescent="0.25">
      <c r="A34" s="4" t="s">
        <v>10</v>
      </c>
      <c r="B34" s="1">
        <v>28</v>
      </c>
      <c r="C34" s="14">
        <v>3</v>
      </c>
      <c r="D34" s="1">
        <v>25</v>
      </c>
      <c r="E34" s="2">
        <v>17</v>
      </c>
      <c r="F34" s="3">
        <v>0.68</v>
      </c>
      <c r="G34" s="14">
        <v>2</v>
      </c>
      <c r="H34" s="3">
        <v>0.08</v>
      </c>
      <c r="I34" s="1">
        <v>5</v>
      </c>
      <c r="J34" s="3">
        <v>0.2</v>
      </c>
      <c r="K34" s="14">
        <v>0</v>
      </c>
      <c r="L34" s="3">
        <v>0</v>
      </c>
      <c r="M34" s="1">
        <v>0</v>
      </c>
      <c r="N34" s="3">
        <v>0</v>
      </c>
      <c r="O34" s="1">
        <v>1</v>
      </c>
      <c r="P34" s="3">
        <v>0.04</v>
      </c>
    </row>
    <row r="35" spans="1:16" x14ac:dyDescent="0.25">
      <c r="A35" s="4" t="s">
        <v>22</v>
      </c>
      <c r="B35" s="1">
        <v>37</v>
      </c>
      <c r="C35" s="14">
        <v>1</v>
      </c>
      <c r="D35" s="1">
        <v>36</v>
      </c>
      <c r="E35" s="2">
        <v>27</v>
      </c>
      <c r="F35" s="3">
        <v>0.75</v>
      </c>
      <c r="G35" s="14">
        <v>5</v>
      </c>
      <c r="H35" s="3">
        <v>0.1388888888888889</v>
      </c>
      <c r="I35" s="1">
        <v>1</v>
      </c>
      <c r="J35" s="3">
        <v>2.7777777777777776E-2</v>
      </c>
      <c r="K35" s="14">
        <v>0</v>
      </c>
      <c r="L35" s="3">
        <v>0</v>
      </c>
      <c r="M35" s="1">
        <v>2</v>
      </c>
      <c r="N35" s="3">
        <v>5.5555555555555552E-2</v>
      </c>
      <c r="O35" s="1">
        <v>0</v>
      </c>
      <c r="P35" s="3">
        <v>0</v>
      </c>
    </row>
    <row r="36" spans="1:16" x14ac:dyDescent="0.25">
      <c r="A36" s="4" t="s">
        <v>19</v>
      </c>
      <c r="B36" s="1">
        <v>33</v>
      </c>
      <c r="C36" s="14">
        <v>10</v>
      </c>
      <c r="D36" s="1">
        <v>23</v>
      </c>
      <c r="E36" s="2">
        <v>18</v>
      </c>
      <c r="F36" s="3">
        <v>0.78260869565217395</v>
      </c>
      <c r="G36" s="14">
        <v>2</v>
      </c>
      <c r="H36" s="3">
        <v>8.6956521739130432E-2</v>
      </c>
      <c r="I36" s="1">
        <v>0</v>
      </c>
      <c r="J36" s="3">
        <v>0</v>
      </c>
      <c r="K36" s="14">
        <v>0</v>
      </c>
      <c r="L36" s="3">
        <v>0</v>
      </c>
      <c r="M36" s="1">
        <v>0</v>
      </c>
      <c r="N36" s="3">
        <v>0</v>
      </c>
      <c r="O36" s="1">
        <v>1</v>
      </c>
      <c r="P36" s="3">
        <v>4.3478260869565216E-2</v>
      </c>
    </row>
    <row r="37" spans="1:16" x14ac:dyDescent="0.25">
      <c r="A37" s="4" t="s">
        <v>28</v>
      </c>
      <c r="B37" s="1">
        <v>56</v>
      </c>
      <c r="C37" s="14">
        <v>2</v>
      </c>
      <c r="D37" s="1">
        <v>54</v>
      </c>
      <c r="E37" s="2">
        <v>48</v>
      </c>
      <c r="F37" s="3">
        <v>0.88888888888888884</v>
      </c>
      <c r="G37" s="14">
        <v>6</v>
      </c>
      <c r="H37" s="3">
        <v>0.1111111111111111</v>
      </c>
      <c r="I37" s="1">
        <v>0</v>
      </c>
      <c r="J37" s="3">
        <v>0</v>
      </c>
      <c r="K37" s="14">
        <v>0</v>
      </c>
      <c r="L37" s="3">
        <v>0</v>
      </c>
      <c r="M37" s="1">
        <v>0</v>
      </c>
      <c r="N37" s="3">
        <v>0</v>
      </c>
      <c r="O37" s="1">
        <v>0</v>
      </c>
      <c r="P37" s="3">
        <v>0</v>
      </c>
    </row>
    <row r="38" spans="1:16" x14ac:dyDescent="0.25">
      <c r="A38" s="4" t="s">
        <v>64</v>
      </c>
      <c r="B38" s="1">
        <v>95</v>
      </c>
      <c r="C38" s="14">
        <v>44</v>
      </c>
      <c r="D38" s="1">
        <v>51</v>
      </c>
      <c r="E38" s="2">
        <v>34</v>
      </c>
      <c r="F38" s="3">
        <v>0.66666666666666663</v>
      </c>
      <c r="G38" s="14">
        <v>10</v>
      </c>
      <c r="H38" s="3">
        <v>0.19607843137254902</v>
      </c>
      <c r="I38" s="1">
        <v>5</v>
      </c>
      <c r="J38" s="3">
        <v>9.8039215686274508E-2</v>
      </c>
      <c r="K38" s="14">
        <v>2</v>
      </c>
      <c r="L38" s="3">
        <v>3.9215686274509803E-2</v>
      </c>
      <c r="M38" s="1">
        <v>0</v>
      </c>
      <c r="N38" s="3">
        <v>0</v>
      </c>
      <c r="O38" s="1">
        <v>0</v>
      </c>
      <c r="P38" s="3">
        <v>0</v>
      </c>
    </row>
    <row r="39" spans="1:16" x14ac:dyDescent="0.25">
      <c r="A39" s="4" t="s">
        <v>46</v>
      </c>
      <c r="B39" s="1">
        <v>384</v>
      </c>
      <c r="C39" s="14">
        <v>77</v>
      </c>
      <c r="D39" s="1">
        <v>307</v>
      </c>
      <c r="E39" s="2">
        <v>271</v>
      </c>
      <c r="F39" s="3">
        <v>0.88273615635179148</v>
      </c>
      <c r="G39" s="14">
        <v>17</v>
      </c>
      <c r="H39" s="3">
        <v>5.5374592833876218E-2</v>
      </c>
      <c r="I39" s="1">
        <v>13</v>
      </c>
      <c r="J39" s="3">
        <v>4.2345276872964167E-2</v>
      </c>
      <c r="K39" s="14">
        <v>3</v>
      </c>
      <c r="L39" s="3">
        <v>9.7719869706840382E-3</v>
      </c>
      <c r="M39" s="1">
        <v>0</v>
      </c>
      <c r="N39" s="3">
        <v>0</v>
      </c>
      <c r="O39" s="1">
        <v>1</v>
      </c>
      <c r="P39" s="3">
        <v>3.2573289902280132E-3</v>
      </c>
    </row>
    <row r="40" spans="1:16" x14ac:dyDescent="0.25">
      <c r="A40" s="4" t="s">
        <v>30</v>
      </c>
      <c r="B40" s="1">
        <v>58</v>
      </c>
      <c r="C40" s="14">
        <v>2</v>
      </c>
      <c r="D40" s="1">
        <v>56</v>
      </c>
      <c r="E40" s="2">
        <v>47</v>
      </c>
      <c r="F40" s="3">
        <v>0.8392857142857143</v>
      </c>
      <c r="G40" s="14">
        <v>3</v>
      </c>
      <c r="H40" s="3">
        <v>5.3571428571428568E-2</v>
      </c>
      <c r="I40" s="1">
        <v>5</v>
      </c>
      <c r="J40" s="3">
        <v>8.9285714285714288E-2</v>
      </c>
      <c r="K40" s="14">
        <v>0</v>
      </c>
      <c r="L40" s="3">
        <v>0</v>
      </c>
      <c r="M40" s="1">
        <v>0</v>
      </c>
      <c r="N40" s="3">
        <v>0</v>
      </c>
      <c r="O40" s="1">
        <v>1</v>
      </c>
      <c r="P40" s="3">
        <v>1.7857142857142856E-2</v>
      </c>
    </row>
    <row r="41" spans="1:16" x14ac:dyDescent="0.25">
      <c r="A41" s="4" t="s">
        <v>29</v>
      </c>
      <c r="B41" s="1">
        <v>57</v>
      </c>
      <c r="C41" s="14">
        <v>8</v>
      </c>
      <c r="D41" s="1">
        <v>49</v>
      </c>
      <c r="E41" s="2">
        <v>38</v>
      </c>
      <c r="F41" s="3">
        <v>0.77551020408163263</v>
      </c>
      <c r="G41" s="14">
        <v>8</v>
      </c>
      <c r="H41" s="3">
        <v>0.16326530612244897</v>
      </c>
      <c r="I41" s="1">
        <v>3</v>
      </c>
      <c r="J41" s="3">
        <v>6.1224489795918366E-2</v>
      </c>
      <c r="K41" s="14">
        <v>0</v>
      </c>
      <c r="L41" s="3">
        <v>0</v>
      </c>
      <c r="M41" s="1">
        <v>0</v>
      </c>
      <c r="N41" s="3">
        <v>0</v>
      </c>
      <c r="O41" s="1">
        <v>0</v>
      </c>
      <c r="P41" s="3">
        <v>0</v>
      </c>
    </row>
    <row r="42" spans="1:16" x14ac:dyDescent="0.25">
      <c r="A42" s="4" t="s">
        <v>15</v>
      </c>
      <c r="B42" s="1">
        <v>31</v>
      </c>
      <c r="C42" s="14">
        <v>2</v>
      </c>
      <c r="D42" s="1">
        <v>29</v>
      </c>
      <c r="E42" s="2">
        <v>26</v>
      </c>
      <c r="F42" s="3">
        <v>0.89655172413793105</v>
      </c>
      <c r="G42" s="14">
        <v>0</v>
      </c>
      <c r="H42" s="3">
        <v>0</v>
      </c>
      <c r="I42" s="1">
        <v>2</v>
      </c>
      <c r="J42" s="3">
        <v>6.8965517241379309E-2</v>
      </c>
      <c r="K42" s="14">
        <v>1</v>
      </c>
      <c r="L42" s="3">
        <v>3.4482758620689655E-2</v>
      </c>
      <c r="M42" s="1">
        <v>0</v>
      </c>
      <c r="N42" s="3">
        <v>0</v>
      </c>
      <c r="O42" s="1">
        <v>0</v>
      </c>
      <c r="P42" s="3">
        <v>0</v>
      </c>
    </row>
    <row r="43" spans="1:16" x14ac:dyDescent="0.25">
      <c r="A43" s="4" t="s">
        <v>23</v>
      </c>
      <c r="B43" s="1">
        <v>37</v>
      </c>
      <c r="C43" s="14">
        <v>7</v>
      </c>
      <c r="D43" s="1">
        <v>30</v>
      </c>
      <c r="E43" s="2">
        <v>24</v>
      </c>
      <c r="F43" s="3">
        <v>0.8</v>
      </c>
      <c r="G43" s="14">
        <v>3</v>
      </c>
      <c r="H43" s="3">
        <v>0.1</v>
      </c>
      <c r="I43" s="1">
        <v>1</v>
      </c>
      <c r="J43" s="3">
        <v>3.3333333333333333E-2</v>
      </c>
      <c r="K43" s="14">
        <v>1</v>
      </c>
      <c r="L43" s="3">
        <v>3.3333333333333333E-2</v>
      </c>
      <c r="M43" s="1">
        <v>0</v>
      </c>
      <c r="N43" s="3">
        <v>0</v>
      </c>
      <c r="O43" s="1">
        <v>1</v>
      </c>
      <c r="P43" s="3">
        <v>3.3333333333333333E-2</v>
      </c>
    </row>
    <row r="44" spans="1:16" x14ac:dyDescent="0.25">
      <c r="A44" s="4" t="s">
        <v>16</v>
      </c>
      <c r="B44" s="1">
        <v>31</v>
      </c>
      <c r="C44" s="14">
        <v>0</v>
      </c>
      <c r="D44" s="1">
        <v>31</v>
      </c>
      <c r="E44" s="2">
        <v>30</v>
      </c>
      <c r="F44" s="3">
        <v>0.967741935483871</v>
      </c>
      <c r="G44" s="14">
        <v>1</v>
      </c>
      <c r="H44" s="3">
        <v>3.2258064516129031E-2</v>
      </c>
      <c r="I44" s="1">
        <v>0</v>
      </c>
      <c r="J44" s="3">
        <v>0</v>
      </c>
      <c r="K44" s="14">
        <v>0</v>
      </c>
      <c r="L44" s="3">
        <v>0</v>
      </c>
      <c r="M44" s="1">
        <v>0</v>
      </c>
      <c r="N44" s="3">
        <v>0</v>
      </c>
      <c r="O44" s="1">
        <v>0</v>
      </c>
      <c r="P44" s="3">
        <v>0</v>
      </c>
    </row>
    <row r="45" spans="1:16" x14ac:dyDescent="0.25">
      <c r="A45" s="4" t="s">
        <v>42</v>
      </c>
      <c r="B45" s="1">
        <v>190</v>
      </c>
      <c r="C45" s="14">
        <v>21</v>
      </c>
      <c r="D45" s="1">
        <v>169</v>
      </c>
      <c r="E45" s="2">
        <v>146</v>
      </c>
      <c r="F45" s="3">
        <v>0.86390532544378695</v>
      </c>
      <c r="G45" s="14">
        <v>12</v>
      </c>
      <c r="H45" s="3">
        <v>7.1005917159763315E-2</v>
      </c>
      <c r="I45" s="1">
        <v>7</v>
      </c>
      <c r="J45" s="3">
        <v>4.142011834319527E-2</v>
      </c>
      <c r="K45" s="14">
        <v>3</v>
      </c>
      <c r="L45" s="3">
        <v>1.7751479289940829E-2</v>
      </c>
      <c r="M45" s="1">
        <v>0</v>
      </c>
      <c r="N45" s="3">
        <v>0</v>
      </c>
      <c r="O45" s="1">
        <v>0</v>
      </c>
      <c r="P45" s="3">
        <v>0</v>
      </c>
    </row>
    <row r="46" spans="1:16" x14ac:dyDescent="0.25">
      <c r="A46" s="4" t="s">
        <v>4</v>
      </c>
      <c r="B46" s="1">
        <v>22</v>
      </c>
      <c r="C46" s="14">
        <v>0</v>
      </c>
      <c r="D46" s="1">
        <v>22</v>
      </c>
      <c r="E46" s="2">
        <v>19</v>
      </c>
      <c r="F46" s="3">
        <v>0.86363636363636365</v>
      </c>
      <c r="G46" s="14">
        <v>3</v>
      </c>
      <c r="H46" s="3">
        <v>0.13636363636363635</v>
      </c>
      <c r="I46" s="1">
        <v>0</v>
      </c>
      <c r="J46" s="3">
        <v>0</v>
      </c>
      <c r="K46" s="14">
        <v>0</v>
      </c>
      <c r="L46" s="3">
        <v>0</v>
      </c>
      <c r="M46" s="1">
        <v>0</v>
      </c>
      <c r="N46" s="3">
        <v>0</v>
      </c>
      <c r="O46" s="1">
        <v>0</v>
      </c>
      <c r="P46" s="3">
        <v>0</v>
      </c>
    </row>
    <row r="47" spans="1:16" x14ac:dyDescent="0.25">
      <c r="A47" s="4" t="s">
        <v>11</v>
      </c>
      <c r="B47" s="1">
        <v>28</v>
      </c>
      <c r="C47" s="14">
        <v>3</v>
      </c>
      <c r="D47" s="1">
        <v>25</v>
      </c>
      <c r="E47" s="2">
        <v>24</v>
      </c>
      <c r="F47" s="3">
        <v>0.96</v>
      </c>
      <c r="G47" s="14">
        <v>0</v>
      </c>
      <c r="H47" s="3">
        <v>0</v>
      </c>
      <c r="I47" s="1">
        <v>0</v>
      </c>
      <c r="J47" s="3">
        <v>0</v>
      </c>
      <c r="K47" s="14">
        <v>1</v>
      </c>
      <c r="L47" s="3">
        <v>0.04</v>
      </c>
      <c r="M47" s="1">
        <v>0</v>
      </c>
      <c r="N47" s="3">
        <v>0</v>
      </c>
      <c r="O47" s="1">
        <v>0</v>
      </c>
      <c r="P47" s="3">
        <v>0</v>
      </c>
    </row>
    <row r="48" spans="1:16" x14ac:dyDescent="0.25">
      <c r="A48" s="4" t="s">
        <v>20</v>
      </c>
      <c r="B48" s="1">
        <v>34</v>
      </c>
      <c r="C48" s="14">
        <v>4</v>
      </c>
      <c r="D48" s="1">
        <v>30</v>
      </c>
      <c r="E48" s="2">
        <v>27</v>
      </c>
      <c r="F48" s="3">
        <v>0.9</v>
      </c>
      <c r="G48" s="14">
        <v>2</v>
      </c>
      <c r="H48" s="3">
        <v>6.6666666666666666E-2</v>
      </c>
      <c r="I48" s="1">
        <v>0</v>
      </c>
      <c r="J48" s="3">
        <v>0</v>
      </c>
      <c r="K48" s="14">
        <v>1</v>
      </c>
      <c r="L48" s="3">
        <v>3.3333333333333333E-2</v>
      </c>
      <c r="M48" s="1">
        <v>0</v>
      </c>
      <c r="N48" s="3">
        <v>0</v>
      </c>
      <c r="O48" s="1">
        <v>0</v>
      </c>
      <c r="P48" s="3">
        <v>0</v>
      </c>
    </row>
    <row r="49" spans="1:16" x14ac:dyDescent="0.25">
      <c r="A49" s="4" t="s">
        <v>41</v>
      </c>
      <c r="B49" s="1">
        <v>147</v>
      </c>
      <c r="C49" s="14">
        <v>39</v>
      </c>
      <c r="D49" s="1">
        <v>108</v>
      </c>
      <c r="E49" s="2">
        <v>84</v>
      </c>
      <c r="F49" s="3">
        <v>0.77777777777777779</v>
      </c>
      <c r="G49" s="14">
        <v>7</v>
      </c>
      <c r="H49" s="3">
        <v>6.4814814814814811E-2</v>
      </c>
      <c r="I49" s="1">
        <v>12</v>
      </c>
      <c r="J49" s="3">
        <v>0.1111111111111111</v>
      </c>
      <c r="K49" s="14">
        <v>2</v>
      </c>
      <c r="L49" s="3">
        <v>1.8518518518518517E-2</v>
      </c>
      <c r="M49" s="1">
        <v>0</v>
      </c>
      <c r="N49" s="3">
        <v>0</v>
      </c>
      <c r="O49" s="1">
        <v>0</v>
      </c>
      <c r="P49" s="3">
        <v>0</v>
      </c>
    </row>
    <row r="50" spans="1:16" x14ac:dyDescent="0.25">
      <c r="A50" s="4" t="s">
        <v>31</v>
      </c>
      <c r="B50" s="1">
        <v>58</v>
      </c>
      <c r="C50" s="14">
        <v>1</v>
      </c>
      <c r="D50" s="1">
        <v>57</v>
      </c>
      <c r="E50" s="2">
        <v>40</v>
      </c>
      <c r="F50" s="3">
        <v>0.70175438596491224</v>
      </c>
      <c r="G50" s="14">
        <v>11</v>
      </c>
      <c r="H50" s="3">
        <v>0.19298245614035087</v>
      </c>
      <c r="I50" s="1">
        <v>3</v>
      </c>
      <c r="J50" s="3">
        <v>5.2631578947368418E-2</v>
      </c>
      <c r="K50" s="14">
        <v>0</v>
      </c>
      <c r="L50" s="3">
        <v>0</v>
      </c>
      <c r="M50" s="1">
        <v>0</v>
      </c>
      <c r="N50" s="3">
        <v>0</v>
      </c>
      <c r="O50" s="1">
        <v>0</v>
      </c>
      <c r="P50" s="3">
        <v>0</v>
      </c>
    </row>
    <row r="51" spans="1:16" x14ac:dyDescent="0.25">
      <c r="A51" s="4" t="s">
        <v>6</v>
      </c>
      <c r="B51" s="1">
        <v>24</v>
      </c>
      <c r="C51" s="14">
        <v>12</v>
      </c>
      <c r="D51" s="1">
        <v>12</v>
      </c>
      <c r="E51" s="2">
        <v>9</v>
      </c>
      <c r="F51" s="3">
        <v>0.75</v>
      </c>
      <c r="G51" s="14">
        <v>3</v>
      </c>
      <c r="H51" s="3">
        <v>0.25</v>
      </c>
      <c r="I51" s="1">
        <v>0</v>
      </c>
      <c r="J51" s="3">
        <v>0</v>
      </c>
      <c r="K51" s="14">
        <v>0</v>
      </c>
      <c r="L51" s="3">
        <v>0</v>
      </c>
      <c r="M51" s="1">
        <v>0</v>
      </c>
      <c r="N51" s="3">
        <v>0</v>
      </c>
      <c r="O51" s="1">
        <v>0</v>
      </c>
      <c r="P51" s="3">
        <v>0</v>
      </c>
    </row>
    <row r="52" spans="1:16" s="9" customFormat="1" x14ac:dyDescent="0.25">
      <c r="A52" s="6" t="s">
        <v>66</v>
      </c>
      <c r="B52" s="7">
        <f>SUM(B2:B51)</f>
        <v>5082</v>
      </c>
      <c r="C52" s="15">
        <f t="shared" ref="C52:E52" si="0">SUM(C2:C51)</f>
        <v>645</v>
      </c>
      <c r="D52" s="7">
        <f t="shared" si="0"/>
        <v>4437</v>
      </c>
      <c r="E52" s="7">
        <f t="shared" si="0"/>
        <v>3911</v>
      </c>
      <c r="F52" s="8">
        <f>+E52/D52</f>
        <v>0.8814514311471715</v>
      </c>
      <c r="G52" s="15">
        <f>SUM(G2:G51)</f>
        <v>250</v>
      </c>
      <c r="H52" s="8">
        <f>+G52/D52</f>
        <v>5.6344376831192249E-2</v>
      </c>
      <c r="I52" s="7">
        <f>SUM(I2:I51)</f>
        <v>172</v>
      </c>
      <c r="J52" s="8">
        <f>+I52/D52</f>
        <v>3.8764931259860268E-2</v>
      </c>
      <c r="K52" s="15">
        <f>SUM(K2:K51)</f>
        <v>47</v>
      </c>
      <c r="L52" s="8">
        <f>+K52/D52</f>
        <v>1.0592742844264142E-2</v>
      </c>
      <c r="M52" s="7">
        <f>SUM(M2:M51)</f>
        <v>4</v>
      </c>
      <c r="N52" s="8">
        <f>+M52/D52</f>
        <v>9.0151002929907598E-4</v>
      </c>
      <c r="O52" s="7">
        <f>SUM(O2:O51)</f>
        <v>6</v>
      </c>
      <c r="P52" s="8">
        <f>+O52/D52</f>
        <v>1.3522650439486139E-3</v>
      </c>
    </row>
    <row r="54" spans="1:16" x14ac:dyDescent="0.25">
      <c r="A54" s="37" t="s">
        <v>96</v>
      </c>
      <c r="B54" s="37"/>
      <c r="C54" s="37"/>
      <c r="D54" s="37"/>
      <c r="E54" s="37"/>
      <c r="F54" s="37"/>
      <c r="G54" s="37"/>
      <c r="H54" s="37"/>
      <c r="I54" s="37"/>
      <c r="J54" s="37"/>
      <c r="K54" s="35"/>
      <c r="L54" s="35"/>
      <c r="M54" s="35"/>
      <c r="N54" s="35"/>
      <c r="O54" s="35"/>
      <c r="P54" s="35"/>
    </row>
    <row r="55" spans="1:16" ht="15" customHeight="1" x14ac:dyDescent="0.25">
      <c r="A55" s="39" t="s">
        <v>116</v>
      </c>
      <c r="B55" s="39"/>
      <c r="C55" s="39"/>
      <c r="D55" s="39"/>
      <c r="E55" s="39"/>
      <c r="F55" s="39"/>
      <c r="G55" s="39"/>
      <c r="H55" s="39"/>
      <c r="I55" s="39"/>
      <c r="J55" s="39"/>
      <c r="K55" s="35"/>
      <c r="L55" s="35"/>
      <c r="M55" s="35"/>
      <c r="N55" s="35"/>
      <c r="O55" s="35"/>
      <c r="P55" s="35"/>
    </row>
    <row r="56" spans="1:16" x14ac:dyDescent="0.25">
      <c r="A56" s="39"/>
      <c r="B56" s="39"/>
      <c r="C56" s="39"/>
      <c r="D56" s="39"/>
      <c r="E56" s="39"/>
      <c r="F56" s="39"/>
      <c r="G56" s="39"/>
      <c r="H56" s="39"/>
      <c r="I56" s="39"/>
      <c r="J56" s="39"/>
      <c r="K56" s="35"/>
      <c r="L56" s="35"/>
      <c r="M56" s="35"/>
      <c r="N56" s="35"/>
      <c r="O56" s="35"/>
      <c r="P56" s="35"/>
    </row>
    <row r="57" spans="1:16" ht="15" customHeight="1" x14ac:dyDescent="0.25">
      <c r="A57" s="38" t="s">
        <v>119</v>
      </c>
      <c r="B57" s="38"/>
      <c r="C57" s="38"/>
      <c r="D57" s="38"/>
      <c r="E57" s="38"/>
      <c r="F57" s="38"/>
      <c r="G57" s="38"/>
      <c r="H57" s="38"/>
      <c r="I57" s="38"/>
      <c r="J57" s="38"/>
      <c r="K57" s="34"/>
      <c r="L57" s="34"/>
      <c r="M57" s="34"/>
      <c r="N57" s="34"/>
      <c r="O57" s="34"/>
      <c r="P57" s="34"/>
    </row>
    <row r="58" spans="1:16" x14ac:dyDescent="0.25">
      <c r="A58" s="38"/>
      <c r="B58" s="38"/>
      <c r="C58" s="38"/>
      <c r="D58" s="38"/>
      <c r="E58" s="38"/>
      <c r="F58" s="38"/>
      <c r="G58" s="38"/>
      <c r="H58" s="38"/>
      <c r="I58" s="38"/>
      <c r="J58" s="38"/>
      <c r="K58" s="34"/>
      <c r="L58" s="34"/>
      <c r="M58" s="34"/>
      <c r="N58" s="34"/>
      <c r="O58" s="34"/>
      <c r="P58" s="34"/>
    </row>
    <row r="59" spans="1:16" x14ac:dyDescent="0.25">
      <c r="A59" s="38"/>
      <c r="B59" s="38"/>
      <c r="C59" s="38"/>
      <c r="D59" s="38"/>
      <c r="E59" s="38"/>
      <c r="F59" s="38"/>
      <c r="G59" s="38"/>
      <c r="H59" s="38"/>
      <c r="I59" s="38"/>
      <c r="J59" s="38"/>
      <c r="K59" s="34"/>
      <c r="L59" s="34"/>
      <c r="M59" s="34"/>
      <c r="N59" s="34"/>
      <c r="O59" s="34"/>
      <c r="P59" s="34"/>
    </row>
    <row r="60" spans="1:16" x14ac:dyDescent="0.25">
      <c r="A60" s="38"/>
      <c r="B60" s="38"/>
      <c r="C60" s="38"/>
      <c r="D60" s="38"/>
      <c r="E60" s="38"/>
      <c r="F60" s="38"/>
      <c r="G60" s="38"/>
      <c r="H60" s="38"/>
      <c r="I60" s="38"/>
      <c r="J60" s="38"/>
      <c r="K60" s="34"/>
      <c r="L60" s="34"/>
      <c r="M60" s="34"/>
      <c r="N60" s="34"/>
      <c r="O60" s="34"/>
      <c r="P60" s="34"/>
    </row>
    <row r="61" spans="1:16" x14ac:dyDescent="0.25">
      <c r="A61" s="38"/>
      <c r="B61" s="38"/>
      <c r="C61" s="38"/>
      <c r="D61" s="38"/>
      <c r="E61" s="38"/>
      <c r="F61" s="38"/>
      <c r="G61" s="38"/>
      <c r="H61" s="38"/>
      <c r="I61" s="38"/>
      <c r="J61" s="38"/>
      <c r="K61" s="34"/>
      <c r="L61" s="34"/>
      <c r="M61" s="34"/>
      <c r="N61" s="34"/>
      <c r="O61" s="34"/>
      <c r="P61" s="34"/>
    </row>
    <row r="62" spans="1:16" x14ac:dyDescent="0.25">
      <c r="A62" s="38"/>
      <c r="B62" s="38"/>
      <c r="C62" s="38"/>
      <c r="D62" s="38"/>
      <c r="E62" s="38"/>
      <c r="F62" s="38"/>
      <c r="G62" s="38"/>
      <c r="H62" s="38"/>
      <c r="I62" s="38"/>
      <c r="J62" s="38"/>
    </row>
    <row r="63" spans="1:16" ht="21.75" customHeight="1" x14ac:dyDescent="0.25">
      <c r="A63" s="38"/>
      <c r="B63" s="38"/>
      <c r="C63" s="38"/>
      <c r="D63" s="38"/>
      <c r="E63" s="38"/>
      <c r="F63" s="38"/>
      <c r="G63" s="38"/>
      <c r="H63" s="38"/>
      <c r="I63" s="38"/>
      <c r="J63" s="38"/>
      <c r="K63"/>
    </row>
  </sheetData>
  <sortState xmlns:xlrd2="http://schemas.microsoft.com/office/spreadsheetml/2017/richdata2" ref="A2:P52">
    <sortCondition ref="A2:A52"/>
  </sortState>
  <mergeCells count="3">
    <mergeCell ref="A54:J54"/>
    <mergeCell ref="A57:J63"/>
    <mergeCell ref="A55:J56"/>
  </mergeCells>
  <pageMargins left="0.45" right="0.45" top="0.5" bottom="0.5" header="0.3" footer="0.3"/>
  <pageSetup paperSize="3" orientation="landscape" r:id="rId1"/>
  <headerFooter>
    <oddHeader>&amp;C&amp;"Arial,Regular"Vanderburgh County Top 50 Mortgage Lenders (HMDA 2024)</oddHeader>
    <oddFooter>&amp;C&amp;"Arial,Regular"&amp;10Page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FDA1-C023-4C7C-A826-904D1A4A997C}">
  <dimension ref="A1:Y78"/>
  <sheetViews>
    <sheetView zoomScale="98" zoomScaleNormal="98" workbookViewId="0">
      <pane ySplit="1" topLeftCell="A49" activePane="bottomLeft" state="frozen"/>
      <selection pane="bottomLeft" activeCell="A57" sqref="A57:I63"/>
    </sheetView>
  </sheetViews>
  <sheetFormatPr defaultRowHeight="15" x14ac:dyDescent="0.25"/>
  <cols>
    <col min="1" max="1" width="35.7109375" style="28" customWidth="1"/>
    <col min="2" max="2" width="12.7109375" customWidth="1"/>
    <col min="3" max="24" width="10.7109375" customWidth="1"/>
    <col min="25" max="25" width="10.7109375" hidden="1" customWidth="1"/>
  </cols>
  <sheetData>
    <row r="1" spans="1:25" s="10" customFormat="1" ht="64.5" x14ac:dyDescent="0.25">
      <c r="A1" s="11" t="s">
        <v>65</v>
      </c>
      <c r="B1" s="20" t="s">
        <v>67</v>
      </c>
      <c r="C1" s="20" t="s">
        <v>68</v>
      </c>
      <c r="D1" s="20" t="s">
        <v>69</v>
      </c>
      <c r="E1" s="20" t="s">
        <v>70</v>
      </c>
      <c r="F1" s="20" t="s">
        <v>71</v>
      </c>
      <c r="G1" s="20" t="s">
        <v>72</v>
      </c>
      <c r="H1" s="12" t="s">
        <v>97</v>
      </c>
      <c r="I1" s="12" t="s">
        <v>98</v>
      </c>
      <c r="J1" s="20" t="s">
        <v>73</v>
      </c>
      <c r="K1" s="12" t="s">
        <v>99</v>
      </c>
      <c r="L1" s="12" t="s">
        <v>100</v>
      </c>
      <c r="M1" s="20" t="s">
        <v>74</v>
      </c>
      <c r="N1" s="12" t="s">
        <v>101</v>
      </c>
      <c r="O1" s="12" t="s">
        <v>102</v>
      </c>
      <c r="P1" s="20" t="s">
        <v>75</v>
      </c>
      <c r="Q1" s="12" t="s">
        <v>103</v>
      </c>
      <c r="R1" s="12" t="s">
        <v>104</v>
      </c>
      <c r="S1" s="12" t="s">
        <v>76</v>
      </c>
      <c r="T1" s="12" t="s">
        <v>105</v>
      </c>
      <c r="U1" s="12" t="s">
        <v>106</v>
      </c>
      <c r="V1" s="20" t="s">
        <v>77</v>
      </c>
      <c r="W1" s="12" t="s">
        <v>107</v>
      </c>
      <c r="X1" s="12" t="s">
        <v>108</v>
      </c>
      <c r="Y1" s="20" t="s">
        <v>78</v>
      </c>
    </row>
    <row r="2" spans="1:25" x14ac:dyDescent="0.25">
      <c r="A2" s="26" t="s">
        <v>35</v>
      </c>
      <c r="B2" s="17">
        <v>985</v>
      </c>
      <c r="C2" s="17">
        <v>65.666666666666671</v>
      </c>
      <c r="D2" s="18">
        <v>15</v>
      </c>
      <c r="E2" s="18">
        <v>0</v>
      </c>
      <c r="F2" s="18">
        <v>15</v>
      </c>
      <c r="G2" s="18">
        <v>12</v>
      </c>
      <c r="H2" s="19">
        <v>0.8</v>
      </c>
      <c r="I2" s="19">
        <v>0.15189873417721519</v>
      </c>
      <c r="J2" s="18">
        <v>0</v>
      </c>
      <c r="K2" s="19">
        <v>0</v>
      </c>
      <c r="L2" s="19">
        <v>0</v>
      </c>
      <c r="M2" s="18">
        <v>2</v>
      </c>
      <c r="N2" s="19">
        <v>0.13333333333333333</v>
      </c>
      <c r="O2" s="19">
        <v>0.25</v>
      </c>
      <c r="P2" s="18">
        <v>0</v>
      </c>
      <c r="Q2" s="19">
        <v>0</v>
      </c>
      <c r="R2" s="19"/>
      <c r="S2" s="18">
        <v>0</v>
      </c>
      <c r="T2" s="19">
        <v>0</v>
      </c>
      <c r="U2" s="19"/>
      <c r="V2" s="18">
        <v>0</v>
      </c>
      <c r="W2" s="19">
        <v>0</v>
      </c>
      <c r="X2" s="19"/>
      <c r="Y2" s="19">
        <v>0.15625</v>
      </c>
    </row>
    <row r="3" spans="1:25" x14ac:dyDescent="0.25">
      <c r="A3" s="26" t="s">
        <v>32</v>
      </c>
      <c r="B3" s="17">
        <v>995</v>
      </c>
      <c r="C3" s="17">
        <v>90.454545454545453</v>
      </c>
      <c r="D3" s="18">
        <v>11</v>
      </c>
      <c r="E3" s="18">
        <v>8</v>
      </c>
      <c r="F3" s="18">
        <v>3</v>
      </c>
      <c r="G3" s="18">
        <v>2</v>
      </c>
      <c r="H3" s="19">
        <v>0.66666666666666663</v>
      </c>
      <c r="I3" s="19">
        <v>0.125</v>
      </c>
      <c r="J3" s="18">
        <v>1</v>
      </c>
      <c r="K3" s="19">
        <v>0.33333333333333331</v>
      </c>
      <c r="L3" s="19">
        <v>0.33333333333333331</v>
      </c>
      <c r="M3" s="18">
        <v>0</v>
      </c>
      <c r="N3" s="19">
        <v>0</v>
      </c>
      <c r="O3" s="19"/>
      <c r="P3" s="18">
        <v>0</v>
      </c>
      <c r="Q3" s="19">
        <v>0</v>
      </c>
      <c r="R3" s="19"/>
      <c r="S3" s="18">
        <v>0</v>
      </c>
      <c r="T3" s="19">
        <v>0</v>
      </c>
      <c r="U3" s="19"/>
      <c r="V3" s="18">
        <v>0</v>
      </c>
      <c r="W3" s="19">
        <v>0</v>
      </c>
      <c r="X3" s="19"/>
      <c r="Y3" s="19">
        <v>0.15</v>
      </c>
    </row>
    <row r="4" spans="1:25" x14ac:dyDescent="0.25">
      <c r="A4" s="26" t="s">
        <v>1</v>
      </c>
      <c r="B4" s="17">
        <v>2240</v>
      </c>
      <c r="C4" s="17">
        <v>224</v>
      </c>
      <c r="D4" s="18">
        <v>10</v>
      </c>
      <c r="E4" s="18">
        <v>1</v>
      </c>
      <c r="F4" s="18">
        <v>9</v>
      </c>
      <c r="G4" s="18">
        <v>6</v>
      </c>
      <c r="H4" s="19">
        <v>0.66666666666666663</v>
      </c>
      <c r="I4" s="19">
        <v>0.4</v>
      </c>
      <c r="J4" s="18">
        <v>0</v>
      </c>
      <c r="K4" s="19">
        <v>0</v>
      </c>
      <c r="L4" s="19">
        <v>0</v>
      </c>
      <c r="M4" s="18">
        <v>0</v>
      </c>
      <c r="N4" s="19">
        <v>0</v>
      </c>
      <c r="O4" s="19"/>
      <c r="P4" s="18">
        <v>3</v>
      </c>
      <c r="Q4" s="19">
        <v>0.33333333333333331</v>
      </c>
      <c r="R4" s="19">
        <v>1</v>
      </c>
      <c r="S4" s="18">
        <v>0</v>
      </c>
      <c r="T4" s="19">
        <v>0</v>
      </c>
      <c r="U4" s="19"/>
      <c r="V4" s="18">
        <v>0</v>
      </c>
      <c r="W4" s="19">
        <v>0</v>
      </c>
      <c r="X4" s="19"/>
      <c r="Y4" s="19">
        <v>0.47368421052631576</v>
      </c>
    </row>
    <row r="5" spans="1:25" x14ac:dyDescent="0.25">
      <c r="A5" s="26" t="s">
        <v>12</v>
      </c>
      <c r="B5" s="17">
        <v>3470</v>
      </c>
      <c r="C5" s="17">
        <v>192.77777777777777</v>
      </c>
      <c r="D5" s="18">
        <v>18</v>
      </c>
      <c r="E5" s="18">
        <v>1</v>
      </c>
      <c r="F5" s="18">
        <v>17</v>
      </c>
      <c r="G5" s="18">
        <v>17</v>
      </c>
      <c r="H5" s="19">
        <v>1</v>
      </c>
      <c r="I5" s="19">
        <v>0.6071428571428571</v>
      </c>
      <c r="J5" s="18">
        <v>0</v>
      </c>
      <c r="K5" s="19">
        <v>0</v>
      </c>
      <c r="L5" s="19"/>
      <c r="M5" s="18">
        <v>0</v>
      </c>
      <c r="N5" s="19">
        <v>0</v>
      </c>
      <c r="O5" s="19"/>
      <c r="P5" s="18">
        <v>0</v>
      </c>
      <c r="Q5" s="19">
        <v>0</v>
      </c>
      <c r="R5" s="19"/>
      <c r="S5" s="18">
        <v>0</v>
      </c>
      <c r="T5" s="19">
        <v>0</v>
      </c>
      <c r="U5" s="19"/>
      <c r="V5" s="18">
        <v>0</v>
      </c>
      <c r="W5" s="19">
        <v>0</v>
      </c>
      <c r="X5" s="19"/>
      <c r="Y5" s="19">
        <v>0.6071428571428571</v>
      </c>
    </row>
    <row r="6" spans="1:25" x14ac:dyDescent="0.25">
      <c r="A6" s="29" t="s">
        <v>115</v>
      </c>
      <c r="B6" s="17">
        <v>5795</v>
      </c>
      <c r="C6" s="17">
        <v>231.8</v>
      </c>
      <c r="D6" s="18">
        <v>25</v>
      </c>
      <c r="E6" s="18">
        <v>14</v>
      </c>
      <c r="F6" s="18">
        <v>11</v>
      </c>
      <c r="G6" s="18">
        <v>11</v>
      </c>
      <c r="H6" s="19">
        <v>1</v>
      </c>
      <c r="I6" s="19">
        <v>0.6470588235294118</v>
      </c>
      <c r="J6" s="18">
        <v>0</v>
      </c>
      <c r="K6" s="19">
        <v>0</v>
      </c>
      <c r="L6" s="19"/>
      <c r="M6" s="18">
        <v>0</v>
      </c>
      <c r="N6" s="19">
        <v>0</v>
      </c>
      <c r="O6" s="19"/>
      <c r="P6" s="18">
        <v>0</v>
      </c>
      <c r="Q6" s="19">
        <v>0</v>
      </c>
      <c r="R6" s="19"/>
      <c r="S6" s="18">
        <v>0</v>
      </c>
      <c r="T6" s="19">
        <v>0</v>
      </c>
      <c r="U6" s="19"/>
      <c r="V6" s="18">
        <v>0</v>
      </c>
      <c r="W6" s="19">
        <v>0</v>
      </c>
      <c r="X6" s="19"/>
      <c r="Y6" s="19">
        <v>0.6470588235294118</v>
      </c>
    </row>
    <row r="7" spans="1:25" x14ac:dyDescent="0.25">
      <c r="A7" s="26" t="s">
        <v>25</v>
      </c>
      <c r="B7" s="17">
        <v>2040</v>
      </c>
      <c r="C7" s="17">
        <v>145.71428571428572</v>
      </c>
      <c r="D7" s="18">
        <v>14</v>
      </c>
      <c r="E7" s="18">
        <v>1</v>
      </c>
      <c r="F7" s="18">
        <v>13</v>
      </c>
      <c r="G7" s="18">
        <v>13</v>
      </c>
      <c r="H7" s="19">
        <v>1</v>
      </c>
      <c r="I7" s="19">
        <v>0.40625</v>
      </c>
      <c r="J7" s="18">
        <v>0</v>
      </c>
      <c r="K7" s="19">
        <v>0</v>
      </c>
      <c r="L7" s="19">
        <v>0</v>
      </c>
      <c r="M7" s="18">
        <v>0</v>
      </c>
      <c r="N7" s="19">
        <v>0</v>
      </c>
      <c r="O7" s="19">
        <v>0</v>
      </c>
      <c r="P7" s="18">
        <v>0</v>
      </c>
      <c r="Q7" s="19">
        <v>0</v>
      </c>
      <c r="R7" s="19"/>
      <c r="S7" s="18">
        <v>0</v>
      </c>
      <c r="T7" s="19">
        <v>0</v>
      </c>
      <c r="U7" s="19"/>
      <c r="V7" s="18">
        <v>0</v>
      </c>
      <c r="W7" s="19">
        <v>0</v>
      </c>
      <c r="X7" s="19"/>
      <c r="Y7" s="19">
        <v>0.35135135135135137</v>
      </c>
    </row>
    <row r="8" spans="1:25" x14ac:dyDescent="0.25">
      <c r="A8" s="26" t="s">
        <v>7</v>
      </c>
      <c r="B8" s="17">
        <v>4510</v>
      </c>
      <c r="C8" s="17">
        <v>205</v>
      </c>
      <c r="D8" s="18">
        <v>22</v>
      </c>
      <c r="E8" s="18">
        <v>5</v>
      </c>
      <c r="F8" s="18">
        <v>17</v>
      </c>
      <c r="G8" s="18">
        <v>14</v>
      </c>
      <c r="H8" s="19">
        <v>0.82352941176470584</v>
      </c>
      <c r="I8" s="19">
        <v>0.875</v>
      </c>
      <c r="J8" s="18">
        <v>1</v>
      </c>
      <c r="K8" s="19">
        <v>5.8823529411764705E-2</v>
      </c>
      <c r="L8" s="19">
        <v>1</v>
      </c>
      <c r="M8" s="18">
        <v>2</v>
      </c>
      <c r="N8" s="19">
        <v>0.11764705882352941</v>
      </c>
      <c r="O8" s="19">
        <v>1</v>
      </c>
      <c r="P8" s="18">
        <v>0</v>
      </c>
      <c r="Q8" s="19">
        <v>0</v>
      </c>
      <c r="R8" s="19"/>
      <c r="S8" s="18">
        <v>0</v>
      </c>
      <c r="T8" s="19">
        <v>0</v>
      </c>
      <c r="U8" s="19"/>
      <c r="V8" s="18">
        <v>0</v>
      </c>
      <c r="W8" s="19">
        <v>0</v>
      </c>
      <c r="X8" s="19"/>
      <c r="Y8" s="19">
        <v>0.89473684210526316</v>
      </c>
    </row>
    <row r="9" spans="1:25" x14ac:dyDescent="0.25">
      <c r="A9" s="26" t="s">
        <v>8</v>
      </c>
      <c r="B9" s="17">
        <v>2135</v>
      </c>
      <c r="C9" s="17">
        <v>164.23076923076923</v>
      </c>
      <c r="D9" s="18">
        <v>13</v>
      </c>
      <c r="E9" s="18">
        <v>1</v>
      </c>
      <c r="F9" s="18">
        <v>12</v>
      </c>
      <c r="G9" s="18">
        <v>10</v>
      </c>
      <c r="H9" s="19">
        <v>0.83333333333333337</v>
      </c>
      <c r="I9" s="19">
        <v>0.45454545454545453</v>
      </c>
      <c r="J9" s="18">
        <v>0</v>
      </c>
      <c r="K9" s="19">
        <v>0</v>
      </c>
      <c r="L9" s="19"/>
      <c r="M9" s="18">
        <v>1</v>
      </c>
      <c r="N9" s="19">
        <v>8.3333333333333329E-2</v>
      </c>
      <c r="O9" s="19">
        <v>1</v>
      </c>
      <c r="P9" s="18">
        <v>0</v>
      </c>
      <c r="Q9" s="19">
        <v>0</v>
      </c>
      <c r="R9" s="19"/>
      <c r="S9" s="18">
        <v>0</v>
      </c>
      <c r="T9" s="19">
        <v>0</v>
      </c>
      <c r="U9" s="19"/>
      <c r="V9" s="18">
        <v>0</v>
      </c>
      <c r="W9" s="19">
        <v>0</v>
      </c>
      <c r="X9" s="19"/>
      <c r="Y9" s="19">
        <v>0.5</v>
      </c>
    </row>
    <row r="10" spans="1:25" x14ac:dyDescent="0.25">
      <c r="A10" s="29" t="s">
        <v>114</v>
      </c>
      <c r="B10" s="17">
        <v>12210</v>
      </c>
      <c r="C10" s="17">
        <v>196.93548387096774</v>
      </c>
      <c r="D10" s="18">
        <v>62</v>
      </c>
      <c r="E10" s="18">
        <v>47</v>
      </c>
      <c r="F10" s="18">
        <v>15</v>
      </c>
      <c r="G10" s="18">
        <v>15</v>
      </c>
      <c r="H10" s="19">
        <v>1</v>
      </c>
      <c r="I10" s="19">
        <v>0.6</v>
      </c>
      <c r="J10" s="18">
        <v>0</v>
      </c>
      <c r="K10" s="19">
        <v>0</v>
      </c>
      <c r="L10" s="19">
        <v>0</v>
      </c>
      <c r="M10" s="18">
        <v>0</v>
      </c>
      <c r="N10" s="19">
        <v>0</v>
      </c>
      <c r="O10" s="19"/>
      <c r="P10" s="18">
        <v>0</v>
      </c>
      <c r="Q10" s="19">
        <v>0</v>
      </c>
      <c r="R10" s="19"/>
      <c r="S10" s="18">
        <v>0</v>
      </c>
      <c r="T10" s="19">
        <v>0</v>
      </c>
      <c r="U10" s="19"/>
      <c r="V10" s="18">
        <v>0</v>
      </c>
      <c r="W10" s="19">
        <v>0</v>
      </c>
      <c r="X10" s="19"/>
      <c r="Y10" s="19">
        <v>0.57692307692307687</v>
      </c>
    </row>
    <row r="11" spans="1:25" x14ac:dyDescent="0.25">
      <c r="A11" s="26" t="s">
        <v>2</v>
      </c>
      <c r="B11" s="17">
        <v>1135</v>
      </c>
      <c r="C11" s="17">
        <v>66.764705882352942</v>
      </c>
      <c r="D11" s="18">
        <v>17</v>
      </c>
      <c r="E11" s="18">
        <v>0</v>
      </c>
      <c r="F11" s="18">
        <v>17</v>
      </c>
      <c r="G11" s="18">
        <v>16</v>
      </c>
      <c r="H11" s="19">
        <v>0.94117647058823528</v>
      </c>
      <c r="I11" s="19">
        <v>0.84210526315789469</v>
      </c>
      <c r="J11" s="18">
        <v>1</v>
      </c>
      <c r="K11" s="19">
        <v>5.8823529411764705E-2</v>
      </c>
      <c r="L11" s="19">
        <v>1</v>
      </c>
      <c r="M11" s="18">
        <v>0</v>
      </c>
      <c r="N11" s="19">
        <v>0</v>
      </c>
      <c r="O11" s="19"/>
      <c r="P11" s="18">
        <v>0</v>
      </c>
      <c r="Q11" s="19">
        <v>0</v>
      </c>
      <c r="R11" s="19"/>
      <c r="S11" s="18">
        <v>0</v>
      </c>
      <c r="T11" s="19">
        <v>0</v>
      </c>
      <c r="U11" s="19"/>
      <c r="V11" s="18">
        <v>0</v>
      </c>
      <c r="W11" s="19">
        <v>0</v>
      </c>
      <c r="X11" s="19"/>
      <c r="Y11" s="19">
        <v>0.85</v>
      </c>
    </row>
    <row r="12" spans="1:25" x14ac:dyDescent="0.25">
      <c r="A12" s="26" t="s">
        <v>38</v>
      </c>
      <c r="B12" s="17">
        <v>1220</v>
      </c>
      <c r="C12" s="17">
        <v>61</v>
      </c>
      <c r="D12" s="18">
        <v>20</v>
      </c>
      <c r="E12" s="18">
        <v>3</v>
      </c>
      <c r="F12" s="18">
        <v>17</v>
      </c>
      <c r="G12" s="18">
        <v>15</v>
      </c>
      <c r="H12" s="19">
        <v>0.88235294117647056</v>
      </c>
      <c r="I12" s="19">
        <v>0.19736842105263158</v>
      </c>
      <c r="J12" s="18">
        <v>0</v>
      </c>
      <c r="K12" s="19">
        <v>0</v>
      </c>
      <c r="L12" s="19">
        <v>0</v>
      </c>
      <c r="M12" s="18">
        <v>1</v>
      </c>
      <c r="N12" s="19">
        <v>5.8823529411764705E-2</v>
      </c>
      <c r="O12" s="19">
        <v>0.1111111111111111</v>
      </c>
      <c r="P12" s="18">
        <v>0</v>
      </c>
      <c r="Q12" s="19">
        <v>0</v>
      </c>
      <c r="R12" s="19"/>
      <c r="S12" s="18">
        <v>0</v>
      </c>
      <c r="T12" s="19">
        <v>0</v>
      </c>
      <c r="U12" s="19"/>
      <c r="V12" s="18">
        <v>0</v>
      </c>
      <c r="W12" s="19">
        <v>0</v>
      </c>
      <c r="X12" s="19"/>
      <c r="Y12" s="19">
        <v>0.18478260869565216</v>
      </c>
    </row>
    <row r="13" spans="1:25" x14ac:dyDescent="0.25">
      <c r="A13" s="26" t="s">
        <v>0</v>
      </c>
      <c r="B13" s="17">
        <v>2560</v>
      </c>
      <c r="C13" s="17">
        <v>182.85714285714286</v>
      </c>
      <c r="D13" s="18">
        <v>14</v>
      </c>
      <c r="E13" s="18">
        <v>1</v>
      </c>
      <c r="F13" s="18">
        <v>13</v>
      </c>
      <c r="G13" s="18">
        <v>12</v>
      </c>
      <c r="H13" s="19">
        <v>0.92307692307692313</v>
      </c>
      <c r="I13" s="19">
        <v>0.75</v>
      </c>
      <c r="J13" s="18">
        <v>0</v>
      </c>
      <c r="K13" s="19">
        <v>0</v>
      </c>
      <c r="L13" s="19"/>
      <c r="M13" s="18">
        <v>0</v>
      </c>
      <c r="N13" s="19">
        <v>0</v>
      </c>
      <c r="O13" s="19"/>
      <c r="P13" s="18">
        <v>0</v>
      </c>
      <c r="Q13" s="19">
        <v>0</v>
      </c>
      <c r="R13" s="19"/>
      <c r="S13" s="18">
        <v>0</v>
      </c>
      <c r="T13" s="19">
        <v>0</v>
      </c>
      <c r="U13" s="19"/>
      <c r="V13" s="18">
        <v>0</v>
      </c>
      <c r="W13" s="19">
        <v>0</v>
      </c>
      <c r="X13" s="19"/>
      <c r="Y13" s="19">
        <v>0.76470588235294112</v>
      </c>
    </row>
    <row r="14" spans="1:25" x14ac:dyDescent="0.25">
      <c r="A14" s="26" t="s">
        <v>21</v>
      </c>
      <c r="B14" s="17">
        <v>4655</v>
      </c>
      <c r="C14" s="17">
        <v>150.16129032258064</v>
      </c>
      <c r="D14" s="18">
        <v>31</v>
      </c>
      <c r="E14" s="18">
        <v>4</v>
      </c>
      <c r="F14" s="18">
        <v>27</v>
      </c>
      <c r="G14" s="18">
        <v>21</v>
      </c>
      <c r="H14" s="19">
        <v>0.77777777777777779</v>
      </c>
      <c r="I14" s="19">
        <v>0.84</v>
      </c>
      <c r="J14" s="18">
        <v>1</v>
      </c>
      <c r="K14" s="19">
        <v>3.7037037037037035E-2</v>
      </c>
      <c r="L14" s="19">
        <v>1</v>
      </c>
      <c r="M14" s="18">
        <v>5</v>
      </c>
      <c r="N14" s="19">
        <v>0.18518518518518517</v>
      </c>
      <c r="O14" s="19">
        <v>0.83333333333333337</v>
      </c>
      <c r="P14" s="18">
        <v>0</v>
      </c>
      <c r="Q14" s="19">
        <v>0</v>
      </c>
      <c r="R14" s="19"/>
      <c r="S14" s="18">
        <v>0</v>
      </c>
      <c r="T14" s="19">
        <v>0</v>
      </c>
      <c r="U14" s="19"/>
      <c r="V14" s="18">
        <v>0</v>
      </c>
      <c r="W14" s="19">
        <v>0</v>
      </c>
      <c r="X14" s="19"/>
      <c r="Y14" s="19">
        <v>0.84375</v>
      </c>
    </row>
    <row r="15" spans="1:25" x14ac:dyDescent="0.25">
      <c r="A15" s="29" t="s">
        <v>110</v>
      </c>
      <c r="B15" s="17">
        <v>108110</v>
      </c>
      <c r="C15" s="17">
        <v>142.25</v>
      </c>
      <c r="D15" s="18">
        <v>760</v>
      </c>
      <c r="E15" s="18">
        <v>46</v>
      </c>
      <c r="F15" s="18">
        <v>714</v>
      </c>
      <c r="G15" s="18">
        <v>687</v>
      </c>
      <c r="H15" s="19">
        <v>0.96218487394957986</v>
      </c>
      <c r="I15" s="19">
        <v>0.8044496487119438</v>
      </c>
      <c r="J15" s="18">
        <v>13</v>
      </c>
      <c r="K15" s="19">
        <v>1.8207282913165267E-2</v>
      </c>
      <c r="L15" s="19">
        <v>0.8125</v>
      </c>
      <c r="M15" s="18">
        <v>7</v>
      </c>
      <c r="N15" s="19">
        <v>9.8039215686274508E-3</v>
      </c>
      <c r="O15" s="19">
        <v>0.58333333333333337</v>
      </c>
      <c r="P15" s="18">
        <v>6</v>
      </c>
      <c r="Q15" s="19">
        <v>8.4033613445378148E-3</v>
      </c>
      <c r="R15" s="19">
        <v>0.75</v>
      </c>
      <c r="S15" s="18">
        <v>0</v>
      </c>
      <c r="T15" s="19">
        <v>0</v>
      </c>
      <c r="U15" s="19">
        <v>0</v>
      </c>
      <c r="V15" s="18">
        <v>0</v>
      </c>
      <c r="W15" s="19">
        <v>0</v>
      </c>
      <c r="X15" s="19"/>
      <c r="Y15" s="19">
        <v>0.80044843049327352</v>
      </c>
    </row>
    <row r="16" spans="1:25" x14ac:dyDescent="0.25">
      <c r="A16" s="26" t="s">
        <v>17</v>
      </c>
      <c r="B16" s="17">
        <v>2840</v>
      </c>
      <c r="C16" s="17">
        <v>118.33333333333333</v>
      </c>
      <c r="D16" s="18">
        <v>24</v>
      </c>
      <c r="E16" s="18">
        <v>0</v>
      </c>
      <c r="F16" s="18">
        <v>24</v>
      </c>
      <c r="G16" s="18">
        <v>24</v>
      </c>
      <c r="H16" s="19">
        <v>1</v>
      </c>
      <c r="I16" s="19">
        <v>0.75</v>
      </c>
      <c r="J16" s="18">
        <v>0</v>
      </c>
      <c r="K16" s="19">
        <v>0</v>
      </c>
      <c r="L16" s="19"/>
      <c r="M16" s="18">
        <v>0</v>
      </c>
      <c r="N16" s="19">
        <v>0</v>
      </c>
      <c r="O16" s="19"/>
      <c r="P16" s="18">
        <v>0</v>
      </c>
      <c r="Q16" s="19">
        <v>0</v>
      </c>
      <c r="R16" s="19"/>
      <c r="S16" s="18">
        <v>0</v>
      </c>
      <c r="T16" s="19">
        <v>0</v>
      </c>
      <c r="U16" s="19"/>
      <c r="V16" s="18">
        <v>0</v>
      </c>
      <c r="W16" s="19">
        <v>0</v>
      </c>
      <c r="X16" s="19"/>
      <c r="Y16" s="19">
        <v>0.75</v>
      </c>
    </row>
    <row r="17" spans="1:25" x14ac:dyDescent="0.25">
      <c r="A17" s="26" t="s">
        <v>18</v>
      </c>
      <c r="B17" s="17">
        <v>9385</v>
      </c>
      <c r="C17" s="17">
        <v>323.62068965517244</v>
      </c>
      <c r="D17" s="18">
        <v>29</v>
      </c>
      <c r="E17" s="18">
        <v>2</v>
      </c>
      <c r="F17" s="18">
        <v>27</v>
      </c>
      <c r="G17" s="18">
        <v>24</v>
      </c>
      <c r="H17" s="19">
        <v>0.88888888888888884</v>
      </c>
      <c r="I17" s="19">
        <v>0.88888888888888884</v>
      </c>
      <c r="J17" s="18">
        <v>1</v>
      </c>
      <c r="K17" s="19">
        <v>3.7037037037037035E-2</v>
      </c>
      <c r="L17" s="19">
        <v>1</v>
      </c>
      <c r="M17" s="18">
        <v>1</v>
      </c>
      <c r="N17" s="19">
        <v>3.7037037037037035E-2</v>
      </c>
      <c r="O17" s="19">
        <v>1</v>
      </c>
      <c r="P17" s="18">
        <v>1</v>
      </c>
      <c r="Q17" s="19">
        <v>3.7037037037037035E-2</v>
      </c>
      <c r="R17" s="19">
        <v>1</v>
      </c>
      <c r="S17" s="18">
        <v>0</v>
      </c>
      <c r="T17" s="19">
        <v>0</v>
      </c>
      <c r="U17" s="19"/>
      <c r="V17" s="18">
        <v>0</v>
      </c>
      <c r="W17" s="19">
        <v>0</v>
      </c>
      <c r="X17" s="19"/>
      <c r="Y17" s="19">
        <v>0.9</v>
      </c>
    </row>
    <row r="18" spans="1:25" x14ac:dyDescent="0.25">
      <c r="A18" s="29" t="s">
        <v>113</v>
      </c>
      <c r="B18" s="17">
        <v>10460</v>
      </c>
      <c r="C18" s="17">
        <v>153.8235294117647</v>
      </c>
      <c r="D18" s="18">
        <v>68</v>
      </c>
      <c r="E18" s="18">
        <v>37</v>
      </c>
      <c r="F18" s="18">
        <v>31</v>
      </c>
      <c r="G18" s="18">
        <v>29</v>
      </c>
      <c r="H18" s="19">
        <v>0.93548387096774188</v>
      </c>
      <c r="I18" s="19">
        <v>0.96666666666666667</v>
      </c>
      <c r="J18" s="18">
        <v>0</v>
      </c>
      <c r="K18" s="19">
        <v>0</v>
      </c>
      <c r="L18" s="19">
        <v>0</v>
      </c>
      <c r="M18" s="18">
        <v>1</v>
      </c>
      <c r="N18" s="19">
        <v>3.2258064516129031E-2</v>
      </c>
      <c r="O18" s="19">
        <v>1</v>
      </c>
      <c r="P18" s="18">
        <v>1</v>
      </c>
      <c r="Q18" s="19">
        <v>3.2258064516129031E-2</v>
      </c>
      <c r="R18" s="19">
        <v>1</v>
      </c>
      <c r="S18" s="18">
        <v>0</v>
      </c>
      <c r="T18" s="19">
        <v>0</v>
      </c>
      <c r="U18" s="19"/>
      <c r="V18" s="18">
        <v>0</v>
      </c>
      <c r="W18" s="19">
        <v>0</v>
      </c>
      <c r="X18" s="19"/>
      <c r="Y18" s="19">
        <v>0.93939393939393945</v>
      </c>
    </row>
    <row r="19" spans="1:25" x14ac:dyDescent="0.25">
      <c r="A19" s="26" t="s">
        <v>44</v>
      </c>
      <c r="B19" s="17">
        <v>19525</v>
      </c>
      <c r="C19" s="17">
        <v>115.53254437869822</v>
      </c>
      <c r="D19" s="18">
        <v>169</v>
      </c>
      <c r="E19" s="18">
        <v>3</v>
      </c>
      <c r="F19" s="18">
        <v>166</v>
      </c>
      <c r="G19" s="18">
        <v>153</v>
      </c>
      <c r="H19" s="19">
        <v>0.92168674698795183</v>
      </c>
      <c r="I19" s="19">
        <v>0.65384615384615385</v>
      </c>
      <c r="J19" s="18">
        <v>9</v>
      </c>
      <c r="K19" s="19">
        <v>5.4216867469879519E-2</v>
      </c>
      <c r="L19" s="19">
        <v>0.45</v>
      </c>
      <c r="M19" s="18">
        <v>3</v>
      </c>
      <c r="N19" s="19">
        <v>1.8072289156626505E-2</v>
      </c>
      <c r="O19" s="19">
        <v>0.23076923076923078</v>
      </c>
      <c r="P19" s="18">
        <v>1</v>
      </c>
      <c r="Q19" s="19">
        <v>6.024096385542169E-3</v>
      </c>
      <c r="R19" s="19">
        <v>0.2</v>
      </c>
      <c r="S19" s="18">
        <v>0</v>
      </c>
      <c r="T19" s="19">
        <v>0</v>
      </c>
      <c r="U19" s="19"/>
      <c r="V19" s="18">
        <v>0</v>
      </c>
      <c r="W19" s="19">
        <v>0</v>
      </c>
      <c r="X19" s="19"/>
      <c r="Y19" s="19">
        <v>0.60144927536231885</v>
      </c>
    </row>
    <row r="20" spans="1:25" x14ac:dyDescent="0.25">
      <c r="A20" s="26" t="s">
        <v>9</v>
      </c>
      <c r="B20" s="17">
        <v>955</v>
      </c>
      <c r="C20" s="17">
        <v>56.176470588235297</v>
      </c>
      <c r="D20" s="18">
        <v>17</v>
      </c>
      <c r="E20" s="18">
        <v>2</v>
      </c>
      <c r="F20" s="18">
        <v>15</v>
      </c>
      <c r="G20" s="18">
        <v>15</v>
      </c>
      <c r="H20" s="19">
        <v>1</v>
      </c>
      <c r="I20" s="19">
        <v>0.68181818181818177</v>
      </c>
      <c r="J20" s="18">
        <v>0</v>
      </c>
      <c r="K20" s="19">
        <v>0</v>
      </c>
      <c r="L20" s="19">
        <v>0</v>
      </c>
      <c r="M20" s="18">
        <v>0</v>
      </c>
      <c r="N20" s="19">
        <v>0</v>
      </c>
      <c r="O20" s="19"/>
      <c r="P20" s="18">
        <v>0</v>
      </c>
      <c r="Q20" s="19">
        <v>0</v>
      </c>
      <c r="R20" s="19"/>
      <c r="S20" s="18">
        <v>0</v>
      </c>
      <c r="T20" s="19">
        <v>0</v>
      </c>
      <c r="U20" s="19"/>
      <c r="V20" s="18">
        <v>0</v>
      </c>
      <c r="W20" s="19">
        <v>0</v>
      </c>
      <c r="X20" s="19"/>
      <c r="Y20" s="19">
        <v>0.65217391304347827</v>
      </c>
    </row>
    <row r="21" spans="1:25" x14ac:dyDescent="0.25">
      <c r="A21" s="26" t="s">
        <v>39</v>
      </c>
      <c r="B21" s="17">
        <v>16160</v>
      </c>
      <c r="C21" s="17">
        <v>175.65217391304347</v>
      </c>
      <c r="D21" s="18">
        <v>92</v>
      </c>
      <c r="E21" s="18">
        <v>5</v>
      </c>
      <c r="F21" s="18">
        <v>87</v>
      </c>
      <c r="G21" s="18">
        <v>77</v>
      </c>
      <c r="H21" s="19">
        <v>0.88505747126436785</v>
      </c>
      <c r="I21" s="19">
        <v>0.77</v>
      </c>
      <c r="J21" s="18">
        <v>3</v>
      </c>
      <c r="K21" s="19">
        <v>3.4482758620689655E-2</v>
      </c>
      <c r="L21" s="19">
        <v>0.42857142857142855</v>
      </c>
      <c r="M21" s="18">
        <v>6</v>
      </c>
      <c r="N21" s="19">
        <v>6.8965517241379309E-2</v>
      </c>
      <c r="O21" s="19">
        <v>0.66666666666666663</v>
      </c>
      <c r="P21" s="18">
        <v>1</v>
      </c>
      <c r="Q21" s="19">
        <v>1.1494252873563218E-2</v>
      </c>
      <c r="R21" s="19">
        <v>1</v>
      </c>
      <c r="S21" s="18">
        <v>0</v>
      </c>
      <c r="T21" s="19">
        <v>0</v>
      </c>
      <c r="U21" s="19"/>
      <c r="V21" s="18">
        <v>0</v>
      </c>
      <c r="W21" s="19">
        <v>0</v>
      </c>
      <c r="X21" s="19"/>
      <c r="Y21" s="19">
        <v>0.74358974358974361</v>
      </c>
    </row>
    <row r="22" spans="1:25" x14ac:dyDescent="0.25">
      <c r="A22" s="26" t="s">
        <v>36</v>
      </c>
      <c r="B22" s="17">
        <v>9260</v>
      </c>
      <c r="C22" s="17">
        <v>178.07692307692307</v>
      </c>
      <c r="D22" s="18">
        <v>52</v>
      </c>
      <c r="E22" s="18">
        <v>0</v>
      </c>
      <c r="F22" s="18">
        <v>52</v>
      </c>
      <c r="G22" s="18">
        <v>43</v>
      </c>
      <c r="H22" s="19">
        <v>0.82692307692307687</v>
      </c>
      <c r="I22" s="19">
        <v>0.48314606741573035</v>
      </c>
      <c r="J22" s="18">
        <v>5</v>
      </c>
      <c r="K22" s="19">
        <v>9.6153846153846159E-2</v>
      </c>
      <c r="L22" s="19">
        <v>0.41666666666666669</v>
      </c>
      <c r="M22" s="18">
        <v>3</v>
      </c>
      <c r="N22" s="19">
        <v>5.7692307692307696E-2</v>
      </c>
      <c r="O22" s="19">
        <v>0.75</v>
      </c>
      <c r="P22" s="18">
        <v>0</v>
      </c>
      <c r="Q22" s="19">
        <v>0</v>
      </c>
      <c r="R22" s="19"/>
      <c r="S22" s="18">
        <v>1</v>
      </c>
      <c r="T22" s="19">
        <v>1.9230769230769232E-2</v>
      </c>
      <c r="U22" s="19">
        <v>1</v>
      </c>
      <c r="V22" s="18">
        <v>0</v>
      </c>
      <c r="W22" s="19">
        <v>0</v>
      </c>
      <c r="X22" s="19"/>
      <c r="Y22" s="19">
        <v>0.49056603773584906</v>
      </c>
    </row>
    <row r="23" spans="1:25" x14ac:dyDescent="0.25">
      <c r="A23" s="29" t="s">
        <v>112</v>
      </c>
      <c r="B23" s="17">
        <v>28085</v>
      </c>
      <c r="C23" s="17">
        <v>147.04188481675394</v>
      </c>
      <c r="D23" s="18">
        <v>191</v>
      </c>
      <c r="E23" s="18">
        <v>35</v>
      </c>
      <c r="F23" s="18">
        <v>156</v>
      </c>
      <c r="G23" s="18">
        <v>143</v>
      </c>
      <c r="H23" s="19">
        <v>0.91666666666666663</v>
      </c>
      <c r="I23" s="19">
        <v>0.83625730994152048</v>
      </c>
      <c r="J23" s="18">
        <v>6</v>
      </c>
      <c r="K23" s="19">
        <v>3.8461538461538464E-2</v>
      </c>
      <c r="L23" s="19">
        <v>0.46153846153846156</v>
      </c>
      <c r="M23" s="18">
        <v>5</v>
      </c>
      <c r="N23" s="19">
        <v>3.2051282051282048E-2</v>
      </c>
      <c r="O23" s="19">
        <v>0.7142857142857143</v>
      </c>
      <c r="P23" s="18">
        <v>1</v>
      </c>
      <c r="Q23" s="19">
        <v>6.41025641025641E-3</v>
      </c>
      <c r="R23" s="19">
        <v>0.5</v>
      </c>
      <c r="S23" s="18">
        <v>0</v>
      </c>
      <c r="T23" s="19">
        <v>0</v>
      </c>
      <c r="U23" s="19"/>
      <c r="V23" s="18">
        <v>0</v>
      </c>
      <c r="W23" s="19">
        <v>0</v>
      </c>
      <c r="X23" s="19"/>
      <c r="Y23" s="19">
        <v>0.80412371134020622</v>
      </c>
    </row>
    <row r="24" spans="1:25" x14ac:dyDescent="0.25">
      <c r="A24" s="26" t="s">
        <v>45</v>
      </c>
      <c r="B24" s="17">
        <v>29475</v>
      </c>
      <c r="C24" s="17">
        <v>121.29629629629629</v>
      </c>
      <c r="D24" s="18">
        <v>243</v>
      </c>
      <c r="E24" s="18">
        <v>30</v>
      </c>
      <c r="F24" s="18">
        <v>213</v>
      </c>
      <c r="G24" s="18">
        <v>196</v>
      </c>
      <c r="H24" s="19">
        <v>0.92018779342723001</v>
      </c>
      <c r="I24" s="19">
        <v>0.69503546099290781</v>
      </c>
      <c r="J24" s="18">
        <v>7</v>
      </c>
      <c r="K24" s="19">
        <v>3.2863849765258218E-2</v>
      </c>
      <c r="L24" s="19">
        <v>0.4375</v>
      </c>
      <c r="M24" s="18">
        <v>2</v>
      </c>
      <c r="N24" s="19">
        <v>9.3896713615023476E-3</v>
      </c>
      <c r="O24" s="19">
        <v>0.4</v>
      </c>
      <c r="P24" s="18">
        <v>5</v>
      </c>
      <c r="Q24" s="19">
        <v>2.3474178403755867E-2</v>
      </c>
      <c r="R24" s="19">
        <v>0.83333333333333337</v>
      </c>
      <c r="S24" s="18">
        <v>0</v>
      </c>
      <c r="T24" s="19">
        <v>0</v>
      </c>
      <c r="U24" s="19"/>
      <c r="V24" s="18">
        <v>0</v>
      </c>
      <c r="W24" s="19">
        <v>0</v>
      </c>
      <c r="X24" s="19"/>
      <c r="Y24" s="19">
        <v>0.67834394904458595</v>
      </c>
    </row>
    <row r="25" spans="1:25" x14ac:dyDescent="0.25">
      <c r="A25" s="26" t="s">
        <v>37</v>
      </c>
      <c r="B25" s="17">
        <v>17925</v>
      </c>
      <c r="C25" s="17">
        <v>196.97802197802199</v>
      </c>
      <c r="D25" s="18">
        <v>91</v>
      </c>
      <c r="E25" s="18">
        <v>4</v>
      </c>
      <c r="F25" s="18">
        <v>87</v>
      </c>
      <c r="G25" s="18">
        <v>79</v>
      </c>
      <c r="H25" s="19">
        <v>0.90804597701149425</v>
      </c>
      <c r="I25" s="19">
        <v>0.84042553191489366</v>
      </c>
      <c r="J25" s="18">
        <v>2</v>
      </c>
      <c r="K25" s="19">
        <v>2.2988505747126436E-2</v>
      </c>
      <c r="L25" s="19">
        <v>1</v>
      </c>
      <c r="M25" s="18">
        <v>5</v>
      </c>
      <c r="N25" s="19">
        <v>5.7471264367816091E-2</v>
      </c>
      <c r="O25" s="19">
        <v>0.625</v>
      </c>
      <c r="P25" s="18">
        <v>0</v>
      </c>
      <c r="Q25" s="19">
        <v>0</v>
      </c>
      <c r="R25" s="19"/>
      <c r="S25" s="18">
        <v>0</v>
      </c>
      <c r="T25" s="19">
        <v>0</v>
      </c>
      <c r="U25" s="19"/>
      <c r="V25" s="18">
        <v>0</v>
      </c>
      <c r="W25" s="19">
        <v>0</v>
      </c>
      <c r="X25" s="19"/>
      <c r="Y25" s="19">
        <v>0.82857142857142863</v>
      </c>
    </row>
    <row r="26" spans="1:25" x14ac:dyDescent="0.25">
      <c r="A26" s="26" t="s">
        <v>24</v>
      </c>
      <c r="B26" s="17">
        <v>3535</v>
      </c>
      <c r="C26" s="17">
        <v>130.92592592592592</v>
      </c>
      <c r="D26" s="18">
        <v>27</v>
      </c>
      <c r="E26" s="18">
        <v>0</v>
      </c>
      <c r="F26" s="18">
        <v>27</v>
      </c>
      <c r="G26" s="18">
        <v>21</v>
      </c>
      <c r="H26" s="19">
        <v>0.77777777777777779</v>
      </c>
      <c r="I26" s="19">
        <v>0.7</v>
      </c>
      <c r="J26" s="18">
        <v>2</v>
      </c>
      <c r="K26" s="19">
        <v>7.407407407407407E-2</v>
      </c>
      <c r="L26" s="19">
        <v>0.33333333333333331</v>
      </c>
      <c r="M26" s="18">
        <v>2</v>
      </c>
      <c r="N26" s="19">
        <v>7.407407407407407E-2</v>
      </c>
      <c r="O26" s="19">
        <v>0.66666666666666663</v>
      </c>
      <c r="P26" s="18">
        <v>0</v>
      </c>
      <c r="Q26" s="19">
        <v>0</v>
      </c>
      <c r="R26" s="19"/>
      <c r="S26" s="18">
        <v>0</v>
      </c>
      <c r="T26" s="19">
        <v>0</v>
      </c>
      <c r="U26" s="19"/>
      <c r="V26" s="18">
        <v>0</v>
      </c>
      <c r="W26" s="19">
        <v>0</v>
      </c>
      <c r="X26" s="19"/>
      <c r="Y26" s="19">
        <v>0.65853658536585369</v>
      </c>
    </row>
    <row r="27" spans="1:25" ht="24" x14ac:dyDescent="0.25">
      <c r="A27" s="26" t="s">
        <v>3</v>
      </c>
      <c r="B27" s="17">
        <v>3395</v>
      </c>
      <c r="C27" s="17">
        <v>199.70588235294119</v>
      </c>
      <c r="D27" s="18">
        <v>17</v>
      </c>
      <c r="E27" s="18">
        <v>0</v>
      </c>
      <c r="F27" s="18">
        <v>17</v>
      </c>
      <c r="G27" s="18">
        <v>12</v>
      </c>
      <c r="H27" s="19">
        <v>0.70588235294117652</v>
      </c>
      <c r="I27" s="19">
        <v>0.70588235294117652</v>
      </c>
      <c r="J27" s="18">
        <v>4</v>
      </c>
      <c r="K27" s="19">
        <v>0.23529411764705882</v>
      </c>
      <c r="L27" s="19">
        <v>1</v>
      </c>
      <c r="M27" s="18">
        <v>1</v>
      </c>
      <c r="N27" s="19">
        <v>5.8823529411764705E-2</v>
      </c>
      <c r="O27" s="19">
        <v>1</v>
      </c>
      <c r="P27" s="18">
        <v>0</v>
      </c>
      <c r="Q27" s="19">
        <v>0</v>
      </c>
      <c r="R27" s="19"/>
      <c r="S27" s="18">
        <v>0</v>
      </c>
      <c r="T27" s="19">
        <v>0</v>
      </c>
      <c r="U27" s="19"/>
      <c r="V27" s="18">
        <v>0</v>
      </c>
      <c r="W27" s="19">
        <v>0</v>
      </c>
      <c r="X27" s="19"/>
      <c r="Y27" s="19">
        <v>0.77272727272727271</v>
      </c>
    </row>
    <row r="28" spans="1:25" x14ac:dyDescent="0.25">
      <c r="A28" s="26" t="s">
        <v>14</v>
      </c>
      <c r="B28" s="17">
        <v>5715</v>
      </c>
      <c r="C28" s="17">
        <v>211.66666666666666</v>
      </c>
      <c r="D28" s="18">
        <v>27</v>
      </c>
      <c r="E28" s="18">
        <v>0</v>
      </c>
      <c r="F28" s="18">
        <v>27</v>
      </c>
      <c r="G28" s="18">
        <v>27</v>
      </c>
      <c r="H28" s="19">
        <v>1</v>
      </c>
      <c r="I28" s="19">
        <v>0.9</v>
      </c>
      <c r="J28" s="18">
        <v>0</v>
      </c>
      <c r="K28" s="19">
        <v>0</v>
      </c>
      <c r="L28" s="19"/>
      <c r="M28" s="18">
        <v>0</v>
      </c>
      <c r="N28" s="19">
        <v>0</v>
      </c>
      <c r="O28" s="19"/>
      <c r="P28" s="18">
        <v>0</v>
      </c>
      <c r="Q28" s="19">
        <v>0</v>
      </c>
      <c r="R28" s="19"/>
      <c r="S28" s="18">
        <v>0</v>
      </c>
      <c r="T28" s="19">
        <v>0</v>
      </c>
      <c r="U28" s="19"/>
      <c r="V28" s="18">
        <v>0</v>
      </c>
      <c r="W28" s="19">
        <v>0</v>
      </c>
      <c r="X28" s="19"/>
      <c r="Y28" s="19">
        <v>0.9</v>
      </c>
    </row>
    <row r="29" spans="1:25" x14ac:dyDescent="0.25">
      <c r="A29" s="26" t="s">
        <v>26</v>
      </c>
      <c r="B29" s="17">
        <v>3220</v>
      </c>
      <c r="C29" s="17">
        <v>178.88888888888889</v>
      </c>
      <c r="D29" s="18">
        <v>18</v>
      </c>
      <c r="E29" s="18">
        <v>4</v>
      </c>
      <c r="F29" s="18">
        <v>14</v>
      </c>
      <c r="G29" s="18">
        <v>14</v>
      </c>
      <c r="H29" s="19">
        <v>1</v>
      </c>
      <c r="I29" s="19">
        <v>0.4375</v>
      </c>
      <c r="J29" s="18">
        <v>0</v>
      </c>
      <c r="K29" s="19">
        <v>0</v>
      </c>
      <c r="L29" s="19">
        <v>0</v>
      </c>
      <c r="M29" s="18">
        <v>0</v>
      </c>
      <c r="N29" s="19">
        <v>0</v>
      </c>
      <c r="O29" s="19">
        <v>0</v>
      </c>
      <c r="P29" s="18">
        <v>0</v>
      </c>
      <c r="Q29" s="19">
        <v>0</v>
      </c>
      <c r="R29" s="19"/>
      <c r="S29" s="18">
        <v>0</v>
      </c>
      <c r="T29" s="19">
        <v>0</v>
      </c>
      <c r="U29" s="19"/>
      <c r="V29" s="18">
        <v>0</v>
      </c>
      <c r="W29" s="19">
        <v>0</v>
      </c>
      <c r="X29" s="19"/>
      <c r="Y29" s="19">
        <v>0.35897435897435898</v>
      </c>
    </row>
    <row r="30" spans="1:25" x14ac:dyDescent="0.25">
      <c r="A30" s="26" t="s">
        <v>27</v>
      </c>
      <c r="B30" s="17">
        <v>7015</v>
      </c>
      <c r="C30" s="17">
        <v>200.42857142857142</v>
      </c>
      <c r="D30" s="18">
        <v>35</v>
      </c>
      <c r="E30" s="18">
        <v>2</v>
      </c>
      <c r="F30" s="18">
        <v>33</v>
      </c>
      <c r="G30" s="18">
        <v>30</v>
      </c>
      <c r="H30" s="19">
        <v>0.90909090909090906</v>
      </c>
      <c r="I30" s="19">
        <v>0.76923076923076927</v>
      </c>
      <c r="J30" s="18">
        <v>0</v>
      </c>
      <c r="K30" s="19">
        <v>0</v>
      </c>
      <c r="L30" s="19">
        <v>0</v>
      </c>
      <c r="M30" s="18">
        <v>1</v>
      </c>
      <c r="N30" s="19">
        <v>3.0303030303030304E-2</v>
      </c>
      <c r="O30" s="19">
        <v>1</v>
      </c>
      <c r="P30" s="18">
        <v>2</v>
      </c>
      <c r="Q30" s="19">
        <v>6.0606060606060608E-2</v>
      </c>
      <c r="R30" s="19">
        <v>0.66666666666666663</v>
      </c>
      <c r="S30" s="18">
        <v>0</v>
      </c>
      <c r="T30" s="19">
        <v>0</v>
      </c>
      <c r="U30" s="19"/>
      <c r="V30" s="18">
        <v>0</v>
      </c>
      <c r="W30" s="19">
        <v>0</v>
      </c>
      <c r="X30" s="19"/>
      <c r="Y30" s="19">
        <v>0.75</v>
      </c>
    </row>
    <row r="31" spans="1:25" x14ac:dyDescent="0.25">
      <c r="A31" s="26" t="s">
        <v>5</v>
      </c>
      <c r="B31" s="17">
        <v>1235</v>
      </c>
      <c r="C31" s="17">
        <v>112.27272727272727</v>
      </c>
      <c r="D31" s="18">
        <v>11</v>
      </c>
      <c r="E31" s="18">
        <v>1</v>
      </c>
      <c r="F31" s="18">
        <v>10</v>
      </c>
      <c r="G31" s="18">
        <v>9</v>
      </c>
      <c r="H31" s="19">
        <v>0.9</v>
      </c>
      <c r="I31" s="19">
        <v>0.47368421052631576</v>
      </c>
      <c r="J31" s="18">
        <v>1</v>
      </c>
      <c r="K31" s="19">
        <v>0.1</v>
      </c>
      <c r="L31" s="19">
        <v>0.33333333333333331</v>
      </c>
      <c r="M31" s="18">
        <v>0</v>
      </c>
      <c r="N31" s="19">
        <v>0</v>
      </c>
      <c r="O31" s="19"/>
      <c r="P31" s="18">
        <v>0</v>
      </c>
      <c r="Q31" s="19">
        <v>0</v>
      </c>
      <c r="R31" s="19"/>
      <c r="S31" s="18">
        <v>0</v>
      </c>
      <c r="T31" s="19">
        <v>0</v>
      </c>
      <c r="U31" s="19"/>
      <c r="V31" s="18">
        <v>0</v>
      </c>
      <c r="W31" s="19">
        <v>0</v>
      </c>
      <c r="X31" s="19"/>
      <c r="Y31" s="19">
        <v>0.45454545454545453</v>
      </c>
    </row>
    <row r="32" spans="1:25" x14ac:dyDescent="0.25">
      <c r="A32" s="26" t="s">
        <v>47</v>
      </c>
      <c r="B32" s="17">
        <v>79145</v>
      </c>
      <c r="C32" s="17">
        <v>196.38957816377172</v>
      </c>
      <c r="D32" s="18">
        <v>403</v>
      </c>
      <c r="E32" s="18">
        <v>11</v>
      </c>
      <c r="F32" s="18">
        <v>392</v>
      </c>
      <c r="G32" s="18">
        <v>355</v>
      </c>
      <c r="H32" s="19">
        <v>0.90561224489795922</v>
      </c>
      <c r="I32" s="19">
        <v>0.88308457711442789</v>
      </c>
      <c r="J32" s="18">
        <v>14</v>
      </c>
      <c r="K32" s="19">
        <v>3.5714285714285712E-2</v>
      </c>
      <c r="L32" s="19">
        <v>0.7</v>
      </c>
      <c r="M32" s="18">
        <v>11</v>
      </c>
      <c r="N32" s="19">
        <v>2.8061224489795918E-2</v>
      </c>
      <c r="O32" s="19">
        <v>0.7857142857142857</v>
      </c>
      <c r="P32" s="18">
        <v>2</v>
      </c>
      <c r="Q32" s="19">
        <v>5.1020408163265302E-3</v>
      </c>
      <c r="R32" s="19">
        <v>1</v>
      </c>
      <c r="S32" s="18">
        <v>0</v>
      </c>
      <c r="T32" s="19">
        <v>0</v>
      </c>
      <c r="U32" s="19"/>
      <c r="V32" s="18">
        <v>0</v>
      </c>
      <c r="W32" s="19">
        <v>0</v>
      </c>
      <c r="X32" s="19"/>
      <c r="Y32" s="19">
        <v>0.875</v>
      </c>
    </row>
    <row r="33" spans="1:25" x14ac:dyDescent="0.25">
      <c r="A33" s="26" t="s">
        <v>40</v>
      </c>
      <c r="B33" s="17">
        <v>16445</v>
      </c>
      <c r="C33" s="17">
        <v>213.57142857142858</v>
      </c>
      <c r="D33" s="18">
        <v>77</v>
      </c>
      <c r="E33" s="18">
        <v>12</v>
      </c>
      <c r="F33" s="18">
        <v>65</v>
      </c>
      <c r="G33" s="18">
        <v>55</v>
      </c>
      <c r="H33" s="19">
        <v>0.84615384615384615</v>
      </c>
      <c r="I33" s="19">
        <v>0.59782608695652173</v>
      </c>
      <c r="J33" s="18">
        <v>5</v>
      </c>
      <c r="K33" s="19">
        <v>7.6923076923076927E-2</v>
      </c>
      <c r="L33" s="19">
        <v>0.625</v>
      </c>
      <c r="M33" s="18">
        <v>4</v>
      </c>
      <c r="N33" s="19">
        <v>6.1538461538461542E-2</v>
      </c>
      <c r="O33" s="19">
        <v>0.66666666666666663</v>
      </c>
      <c r="P33" s="18">
        <v>1</v>
      </c>
      <c r="Q33" s="19">
        <v>1.5384615384615385E-2</v>
      </c>
      <c r="R33" s="19">
        <v>1</v>
      </c>
      <c r="S33" s="18">
        <v>0</v>
      </c>
      <c r="T33" s="19">
        <v>0</v>
      </c>
      <c r="U33" s="19"/>
      <c r="V33" s="18">
        <v>0</v>
      </c>
      <c r="W33" s="19">
        <v>0</v>
      </c>
      <c r="X33" s="19">
        <v>0</v>
      </c>
      <c r="Y33" s="19">
        <v>0.60185185185185186</v>
      </c>
    </row>
    <row r="34" spans="1:25" x14ac:dyDescent="0.25">
      <c r="A34" s="26" t="s">
        <v>10</v>
      </c>
      <c r="B34" s="17">
        <v>2340</v>
      </c>
      <c r="C34" s="17">
        <v>130</v>
      </c>
      <c r="D34" s="18">
        <v>18</v>
      </c>
      <c r="E34" s="18">
        <v>2</v>
      </c>
      <c r="F34" s="18">
        <v>16</v>
      </c>
      <c r="G34" s="18">
        <v>11</v>
      </c>
      <c r="H34" s="19">
        <v>0.6875</v>
      </c>
      <c r="I34" s="19">
        <v>0.6470588235294118</v>
      </c>
      <c r="J34" s="18">
        <v>0</v>
      </c>
      <c r="K34" s="19">
        <v>0</v>
      </c>
      <c r="L34" s="19">
        <v>0</v>
      </c>
      <c r="M34" s="18">
        <v>4</v>
      </c>
      <c r="N34" s="19">
        <v>0.25</v>
      </c>
      <c r="O34" s="19">
        <v>0.8</v>
      </c>
      <c r="P34" s="18">
        <v>0</v>
      </c>
      <c r="Q34" s="19">
        <v>0</v>
      </c>
      <c r="R34" s="19"/>
      <c r="S34" s="18">
        <v>0</v>
      </c>
      <c r="T34" s="19">
        <v>0</v>
      </c>
      <c r="U34" s="19"/>
      <c r="V34" s="18">
        <v>1</v>
      </c>
      <c r="W34" s="19">
        <v>6.25E-2</v>
      </c>
      <c r="X34" s="19">
        <v>1</v>
      </c>
      <c r="Y34" s="19">
        <v>0.64</v>
      </c>
    </row>
    <row r="35" spans="1:25" x14ac:dyDescent="0.25">
      <c r="A35" s="26" t="s">
        <v>22</v>
      </c>
      <c r="B35" s="17">
        <v>2480</v>
      </c>
      <c r="C35" s="17">
        <v>177.14285714285714</v>
      </c>
      <c r="D35" s="18">
        <v>14</v>
      </c>
      <c r="E35" s="18">
        <v>0</v>
      </c>
      <c r="F35" s="18">
        <v>14</v>
      </c>
      <c r="G35" s="18">
        <v>11</v>
      </c>
      <c r="H35" s="19">
        <v>0.7857142857142857</v>
      </c>
      <c r="I35" s="19">
        <v>0.40740740740740738</v>
      </c>
      <c r="J35" s="18">
        <v>1</v>
      </c>
      <c r="K35" s="19">
        <v>7.1428571428571425E-2</v>
      </c>
      <c r="L35" s="19">
        <v>0.2</v>
      </c>
      <c r="M35" s="18">
        <v>1</v>
      </c>
      <c r="N35" s="19">
        <v>7.1428571428571425E-2</v>
      </c>
      <c r="O35" s="19">
        <v>1</v>
      </c>
      <c r="P35" s="18">
        <v>0</v>
      </c>
      <c r="Q35" s="19">
        <v>0</v>
      </c>
      <c r="R35" s="19"/>
      <c r="S35" s="18">
        <v>1</v>
      </c>
      <c r="T35" s="19">
        <v>7.1428571428571425E-2</v>
      </c>
      <c r="U35" s="19">
        <v>0.5</v>
      </c>
      <c r="V35" s="18">
        <v>0</v>
      </c>
      <c r="W35" s="19">
        <v>0</v>
      </c>
      <c r="X35" s="19"/>
      <c r="Y35" s="19">
        <v>0.3888888888888889</v>
      </c>
    </row>
    <row r="36" spans="1:25" x14ac:dyDescent="0.25">
      <c r="A36" s="26" t="s">
        <v>19</v>
      </c>
      <c r="B36" s="17">
        <v>1180</v>
      </c>
      <c r="C36" s="17">
        <v>196.66666666666666</v>
      </c>
      <c r="D36" s="18">
        <v>6</v>
      </c>
      <c r="E36" s="18">
        <v>1</v>
      </c>
      <c r="F36" s="18">
        <v>5</v>
      </c>
      <c r="G36" s="18">
        <v>3</v>
      </c>
      <c r="H36" s="19">
        <v>0.6</v>
      </c>
      <c r="I36" s="19">
        <v>0.16666666666666666</v>
      </c>
      <c r="J36" s="18">
        <v>0</v>
      </c>
      <c r="K36" s="19">
        <v>0</v>
      </c>
      <c r="L36" s="19">
        <v>0</v>
      </c>
      <c r="M36" s="18">
        <v>0</v>
      </c>
      <c r="N36" s="19">
        <v>0</v>
      </c>
      <c r="O36" s="19"/>
      <c r="P36" s="18">
        <v>0</v>
      </c>
      <c r="Q36" s="19">
        <v>0</v>
      </c>
      <c r="R36" s="19"/>
      <c r="S36" s="18">
        <v>0</v>
      </c>
      <c r="T36" s="19">
        <v>0</v>
      </c>
      <c r="U36" s="19"/>
      <c r="V36" s="18">
        <v>0</v>
      </c>
      <c r="W36" s="19">
        <v>0</v>
      </c>
      <c r="X36" s="19">
        <v>0</v>
      </c>
      <c r="Y36" s="19">
        <v>0.21739130434782608</v>
      </c>
    </row>
    <row r="37" spans="1:25" x14ac:dyDescent="0.25">
      <c r="A37" s="26" t="s">
        <v>28</v>
      </c>
      <c r="B37" s="17">
        <v>3075</v>
      </c>
      <c r="C37" s="17">
        <v>161.84210526315789</v>
      </c>
      <c r="D37" s="18">
        <v>19</v>
      </c>
      <c r="E37" s="18">
        <v>2</v>
      </c>
      <c r="F37" s="18">
        <v>17</v>
      </c>
      <c r="G37" s="18">
        <v>16</v>
      </c>
      <c r="H37" s="19">
        <v>0.94117647058823528</v>
      </c>
      <c r="I37" s="19">
        <v>0.33333333333333331</v>
      </c>
      <c r="J37" s="18">
        <v>1</v>
      </c>
      <c r="K37" s="19">
        <v>5.8823529411764705E-2</v>
      </c>
      <c r="L37" s="19">
        <v>0.16666666666666666</v>
      </c>
      <c r="M37" s="18">
        <v>0</v>
      </c>
      <c r="N37" s="19">
        <v>0</v>
      </c>
      <c r="O37" s="19"/>
      <c r="P37" s="18">
        <v>0</v>
      </c>
      <c r="Q37" s="19">
        <v>0</v>
      </c>
      <c r="R37" s="19"/>
      <c r="S37" s="18">
        <v>0</v>
      </c>
      <c r="T37" s="19">
        <v>0</v>
      </c>
      <c r="U37" s="19"/>
      <c r="V37" s="18">
        <v>0</v>
      </c>
      <c r="W37" s="19">
        <v>0</v>
      </c>
      <c r="X37" s="19"/>
      <c r="Y37" s="19">
        <v>0.31481481481481483</v>
      </c>
    </row>
    <row r="38" spans="1:25" x14ac:dyDescent="0.25">
      <c r="A38" s="26" t="s">
        <v>64</v>
      </c>
      <c r="B38" s="17">
        <v>34615</v>
      </c>
      <c r="C38" s="17">
        <v>769.22222222222217</v>
      </c>
      <c r="D38" s="18">
        <v>45</v>
      </c>
      <c r="E38" s="18">
        <v>23</v>
      </c>
      <c r="F38" s="18">
        <v>22</v>
      </c>
      <c r="G38" s="18">
        <v>15</v>
      </c>
      <c r="H38" s="19">
        <v>0.68181818181818177</v>
      </c>
      <c r="I38" s="19">
        <v>0.44117647058823528</v>
      </c>
      <c r="J38" s="18">
        <v>1</v>
      </c>
      <c r="K38" s="19">
        <v>4.5454545454545456E-2</v>
      </c>
      <c r="L38" s="19">
        <v>0.1</v>
      </c>
      <c r="M38" s="18">
        <v>4</v>
      </c>
      <c r="N38" s="19">
        <v>0.18181818181818182</v>
      </c>
      <c r="O38" s="19">
        <v>0.8</v>
      </c>
      <c r="P38" s="18">
        <v>2</v>
      </c>
      <c r="Q38" s="19">
        <v>9.0909090909090912E-2</v>
      </c>
      <c r="R38" s="19">
        <v>1</v>
      </c>
      <c r="S38" s="18">
        <v>0</v>
      </c>
      <c r="T38" s="19">
        <v>0</v>
      </c>
      <c r="U38" s="19"/>
      <c r="V38" s="18">
        <v>0</v>
      </c>
      <c r="W38" s="19">
        <v>0</v>
      </c>
      <c r="X38" s="19"/>
      <c r="Y38" s="19">
        <v>0.43137254901960786</v>
      </c>
    </row>
    <row r="39" spans="1:25" x14ac:dyDescent="0.25">
      <c r="A39" s="29" t="s">
        <v>111</v>
      </c>
      <c r="B39" s="17">
        <v>48665</v>
      </c>
      <c r="C39" s="17">
        <v>187.89575289575291</v>
      </c>
      <c r="D39" s="18">
        <v>259</v>
      </c>
      <c r="E39" s="18">
        <v>55</v>
      </c>
      <c r="F39" s="18">
        <v>204</v>
      </c>
      <c r="G39" s="18">
        <v>184</v>
      </c>
      <c r="H39" s="19">
        <v>0.90196078431372551</v>
      </c>
      <c r="I39" s="19">
        <v>0.6789667896678967</v>
      </c>
      <c r="J39" s="18">
        <v>13</v>
      </c>
      <c r="K39" s="19">
        <v>6.3725490196078427E-2</v>
      </c>
      <c r="L39" s="19">
        <v>0.76470588235294112</v>
      </c>
      <c r="M39" s="18">
        <v>4</v>
      </c>
      <c r="N39" s="19">
        <v>1.9607843137254902E-2</v>
      </c>
      <c r="O39" s="19">
        <v>0.30769230769230771</v>
      </c>
      <c r="P39" s="18">
        <v>2</v>
      </c>
      <c r="Q39" s="19">
        <v>9.8039215686274508E-3</v>
      </c>
      <c r="R39" s="19">
        <v>0.66666666666666663</v>
      </c>
      <c r="S39" s="18">
        <v>0</v>
      </c>
      <c r="T39" s="19">
        <v>0</v>
      </c>
      <c r="U39" s="19"/>
      <c r="V39" s="18">
        <v>0</v>
      </c>
      <c r="W39" s="19">
        <v>0</v>
      </c>
      <c r="X39" s="19">
        <v>0</v>
      </c>
      <c r="Y39" s="19">
        <v>0.66449511400651462</v>
      </c>
    </row>
    <row r="40" spans="1:25" x14ac:dyDescent="0.25">
      <c r="A40" s="26" t="s">
        <v>30</v>
      </c>
      <c r="B40" s="17">
        <v>120</v>
      </c>
      <c r="C40" s="17">
        <v>60</v>
      </c>
      <c r="D40" s="18">
        <v>2</v>
      </c>
      <c r="E40" s="18">
        <v>0</v>
      </c>
      <c r="F40" s="18">
        <v>2</v>
      </c>
      <c r="G40" s="18">
        <v>1</v>
      </c>
      <c r="H40" s="19">
        <v>0.5</v>
      </c>
      <c r="I40" s="19">
        <v>2.1276595744680851E-2</v>
      </c>
      <c r="J40" s="18">
        <v>1</v>
      </c>
      <c r="K40" s="19">
        <v>0.5</v>
      </c>
      <c r="L40" s="19">
        <v>0.33333333333333331</v>
      </c>
      <c r="M40" s="18">
        <v>0</v>
      </c>
      <c r="N40" s="19">
        <v>0</v>
      </c>
      <c r="O40" s="19">
        <v>0</v>
      </c>
      <c r="P40" s="18">
        <v>0</v>
      </c>
      <c r="Q40" s="19">
        <v>0</v>
      </c>
      <c r="R40" s="19"/>
      <c r="S40" s="18">
        <v>0</v>
      </c>
      <c r="T40" s="19">
        <v>0</v>
      </c>
      <c r="U40" s="19"/>
      <c r="V40" s="18">
        <v>0</v>
      </c>
      <c r="W40" s="19">
        <v>0</v>
      </c>
      <c r="X40" s="19">
        <v>0</v>
      </c>
      <c r="Y40" s="19">
        <v>3.5714285714285712E-2</v>
      </c>
    </row>
    <row r="41" spans="1:25" x14ac:dyDescent="0.25">
      <c r="A41" s="26" t="s">
        <v>29</v>
      </c>
      <c r="B41" s="17">
        <v>7120</v>
      </c>
      <c r="C41" s="17">
        <v>197.77777777777777</v>
      </c>
      <c r="D41" s="18">
        <v>36</v>
      </c>
      <c r="E41" s="18">
        <v>6</v>
      </c>
      <c r="F41" s="18">
        <v>30</v>
      </c>
      <c r="G41" s="18">
        <v>22</v>
      </c>
      <c r="H41" s="19">
        <v>0.73333333333333328</v>
      </c>
      <c r="I41" s="19">
        <v>0.57894736842105265</v>
      </c>
      <c r="J41" s="18">
        <v>5</v>
      </c>
      <c r="K41" s="19">
        <v>0.16666666666666666</v>
      </c>
      <c r="L41" s="19">
        <v>0.625</v>
      </c>
      <c r="M41" s="18">
        <v>3</v>
      </c>
      <c r="N41" s="19">
        <v>0.1</v>
      </c>
      <c r="O41" s="19">
        <v>1</v>
      </c>
      <c r="P41" s="18">
        <v>0</v>
      </c>
      <c r="Q41" s="19">
        <v>0</v>
      </c>
      <c r="R41" s="19"/>
      <c r="S41" s="18">
        <v>0</v>
      </c>
      <c r="T41" s="19">
        <v>0</v>
      </c>
      <c r="U41" s="19"/>
      <c r="V41" s="18">
        <v>0</v>
      </c>
      <c r="W41" s="19">
        <v>0</v>
      </c>
      <c r="X41" s="19"/>
      <c r="Y41" s="19">
        <v>0.61224489795918369</v>
      </c>
    </row>
    <row r="42" spans="1:25" x14ac:dyDescent="0.25">
      <c r="A42" s="26" t="s">
        <v>15</v>
      </c>
      <c r="B42" s="17">
        <v>7095</v>
      </c>
      <c r="C42" s="17">
        <v>244.65517241379311</v>
      </c>
      <c r="D42" s="18">
        <v>29</v>
      </c>
      <c r="E42" s="18">
        <v>1</v>
      </c>
      <c r="F42" s="18">
        <v>28</v>
      </c>
      <c r="G42" s="18">
        <v>25</v>
      </c>
      <c r="H42" s="19">
        <v>0.8928571428571429</v>
      </c>
      <c r="I42" s="19">
        <v>0.96153846153846156</v>
      </c>
      <c r="J42" s="18">
        <v>0</v>
      </c>
      <c r="K42" s="19">
        <v>0</v>
      </c>
      <c r="L42" s="19"/>
      <c r="M42" s="18">
        <v>2</v>
      </c>
      <c r="N42" s="19">
        <v>7.1428571428571425E-2</v>
      </c>
      <c r="O42" s="19">
        <v>1</v>
      </c>
      <c r="P42" s="18">
        <v>1</v>
      </c>
      <c r="Q42" s="19">
        <v>3.5714285714285712E-2</v>
      </c>
      <c r="R42" s="19">
        <v>1</v>
      </c>
      <c r="S42" s="18">
        <v>0</v>
      </c>
      <c r="T42" s="19">
        <v>0</v>
      </c>
      <c r="U42" s="19"/>
      <c r="V42" s="18">
        <v>0</v>
      </c>
      <c r="W42" s="19">
        <v>0</v>
      </c>
      <c r="X42" s="19"/>
      <c r="Y42" s="19">
        <v>0.96551724137931039</v>
      </c>
    </row>
    <row r="43" spans="1:25" x14ac:dyDescent="0.25">
      <c r="A43" s="26" t="s">
        <v>23</v>
      </c>
      <c r="B43" s="17">
        <v>4380</v>
      </c>
      <c r="C43" s="17">
        <v>156.42857142857142</v>
      </c>
      <c r="D43" s="18">
        <v>28</v>
      </c>
      <c r="E43" s="18">
        <v>3</v>
      </c>
      <c r="F43" s="18">
        <v>25</v>
      </c>
      <c r="G43" s="18">
        <v>19</v>
      </c>
      <c r="H43" s="19">
        <v>0.76</v>
      </c>
      <c r="I43" s="19">
        <v>0.79166666666666663</v>
      </c>
      <c r="J43" s="18">
        <v>3</v>
      </c>
      <c r="K43" s="19">
        <v>0.12</v>
      </c>
      <c r="L43" s="19">
        <v>1</v>
      </c>
      <c r="M43" s="18">
        <v>1</v>
      </c>
      <c r="N43" s="19">
        <v>0.04</v>
      </c>
      <c r="O43" s="19">
        <v>1</v>
      </c>
      <c r="P43" s="18">
        <v>1</v>
      </c>
      <c r="Q43" s="19">
        <v>0.04</v>
      </c>
      <c r="R43" s="19">
        <v>1</v>
      </c>
      <c r="S43" s="18">
        <v>0</v>
      </c>
      <c r="T43" s="19">
        <v>0</v>
      </c>
      <c r="U43" s="19"/>
      <c r="V43" s="18">
        <v>1</v>
      </c>
      <c r="W43" s="19">
        <v>0.04</v>
      </c>
      <c r="X43" s="19">
        <v>1</v>
      </c>
      <c r="Y43" s="19">
        <v>0.83333333333333337</v>
      </c>
    </row>
    <row r="44" spans="1:25" x14ac:dyDescent="0.25">
      <c r="A44" s="26" t="s">
        <v>16</v>
      </c>
      <c r="B44" s="17">
        <v>1275</v>
      </c>
      <c r="C44" s="17">
        <v>115.90909090909091</v>
      </c>
      <c r="D44" s="18">
        <v>11</v>
      </c>
      <c r="E44" s="18">
        <v>0</v>
      </c>
      <c r="F44" s="18">
        <v>11</v>
      </c>
      <c r="G44" s="18">
        <v>11</v>
      </c>
      <c r="H44" s="19">
        <v>1</v>
      </c>
      <c r="I44" s="19">
        <v>0.36666666666666664</v>
      </c>
      <c r="J44" s="18">
        <v>0</v>
      </c>
      <c r="K44" s="19">
        <v>0</v>
      </c>
      <c r="L44" s="19">
        <v>0</v>
      </c>
      <c r="M44" s="18">
        <v>0</v>
      </c>
      <c r="N44" s="19">
        <v>0</v>
      </c>
      <c r="O44" s="19"/>
      <c r="P44" s="18">
        <v>0</v>
      </c>
      <c r="Q44" s="19">
        <v>0</v>
      </c>
      <c r="R44" s="19"/>
      <c r="S44" s="18">
        <v>0</v>
      </c>
      <c r="T44" s="19">
        <v>0</v>
      </c>
      <c r="U44" s="19"/>
      <c r="V44" s="18">
        <v>0</v>
      </c>
      <c r="W44" s="19">
        <v>0</v>
      </c>
      <c r="X44" s="19"/>
      <c r="Y44" s="19">
        <v>0.35483870967741937</v>
      </c>
    </row>
    <row r="45" spans="1:25" x14ac:dyDescent="0.25">
      <c r="A45" s="26" t="s">
        <v>42</v>
      </c>
      <c r="B45" s="17">
        <v>23475</v>
      </c>
      <c r="C45" s="17">
        <v>173.88888888888889</v>
      </c>
      <c r="D45" s="18">
        <v>135</v>
      </c>
      <c r="E45" s="18">
        <v>12</v>
      </c>
      <c r="F45" s="18">
        <v>123</v>
      </c>
      <c r="G45" s="18">
        <v>106</v>
      </c>
      <c r="H45" s="19">
        <v>0.86178861788617889</v>
      </c>
      <c r="I45" s="19">
        <v>0.72602739726027399</v>
      </c>
      <c r="J45" s="18">
        <v>8</v>
      </c>
      <c r="K45" s="19">
        <v>6.5040650406504072E-2</v>
      </c>
      <c r="L45" s="19">
        <v>0.66666666666666663</v>
      </c>
      <c r="M45" s="18">
        <v>5</v>
      </c>
      <c r="N45" s="19">
        <v>4.065040650406504E-2</v>
      </c>
      <c r="O45" s="19">
        <v>0.7142857142857143</v>
      </c>
      <c r="P45" s="18">
        <v>3</v>
      </c>
      <c r="Q45" s="19">
        <v>2.4390243902439025E-2</v>
      </c>
      <c r="R45" s="19">
        <v>1</v>
      </c>
      <c r="S45" s="18">
        <v>0</v>
      </c>
      <c r="T45" s="19">
        <v>0</v>
      </c>
      <c r="U45" s="19"/>
      <c r="V45" s="18">
        <v>0</v>
      </c>
      <c r="W45" s="19">
        <v>0</v>
      </c>
      <c r="X45" s="19"/>
      <c r="Y45" s="19">
        <v>0.72781065088757402</v>
      </c>
    </row>
    <row r="46" spans="1:25" x14ac:dyDescent="0.25">
      <c r="A46" s="26" t="s">
        <v>4</v>
      </c>
      <c r="B46" s="17">
        <v>1340</v>
      </c>
      <c r="C46" s="17">
        <v>60.909090909090907</v>
      </c>
      <c r="D46" s="18">
        <v>22</v>
      </c>
      <c r="E46" s="18">
        <v>0</v>
      </c>
      <c r="F46" s="18">
        <v>22</v>
      </c>
      <c r="G46" s="18">
        <v>19</v>
      </c>
      <c r="H46" s="19">
        <v>0.86363636363636365</v>
      </c>
      <c r="I46" s="19">
        <v>1</v>
      </c>
      <c r="J46" s="18">
        <v>3</v>
      </c>
      <c r="K46" s="19">
        <v>0.13636363636363635</v>
      </c>
      <c r="L46" s="19">
        <v>1</v>
      </c>
      <c r="M46" s="18">
        <v>0</v>
      </c>
      <c r="N46" s="19">
        <v>0</v>
      </c>
      <c r="O46" s="19"/>
      <c r="P46" s="18">
        <v>0</v>
      </c>
      <c r="Q46" s="19">
        <v>0</v>
      </c>
      <c r="R46" s="19"/>
      <c r="S46" s="18">
        <v>0</v>
      </c>
      <c r="T46" s="19">
        <v>0</v>
      </c>
      <c r="U46" s="19"/>
      <c r="V46" s="18">
        <v>0</v>
      </c>
      <c r="W46" s="19">
        <v>0</v>
      </c>
      <c r="X46" s="19"/>
      <c r="Y46" s="19">
        <v>1</v>
      </c>
    </row>
    <row r="47" spans="1:25" x14ac:dyDescent="0.25">
      <c r="A47" s="26" t="s">
        <v>11</v>
      </c>
      <c r="B47" s="17">
        <v>4800</v>
      </c>
      <c r="C47" s="17">
        <v>218.18181818181819</v>
      </c>
      <c r="D47" s="18">
        <v>22</v>
      </c>
      <c r="E47" s="18">
        <v>2</v>
      </c>
      <c r="F47" s="18">
        <v>20</v>
      </c>
      <c r="G47" s="18">
        <v>20</v>
      </c>
      <c r="H47" s="19">
        <v>1</v>
      </c>
      <c r="I47" s="19">
        <v>0.83333333333333337</v>
      </c>
      <c r="J47" s="18">
        <v>0</v>
      </c>
      <c r="K47" s="19">
        <v>0</v>
      </c>
      <c r="L47" s="19"/>
      <c r="M47" s="18">
        <v>0</v>
      </c>
      <c r="N47" s="19">
        <v>0</v>
      </c>
      <c r="O47" s="19"/>
      <c r="P47" s="18">
        <v>0</v>
      </c>
      <c r="Q47" s="19">
        <v>0</v>
      </c>
      <c r="R47" s="19">
        <v>0</v>
      </c>
      <c r="S47" s="18">
        <v>0</v>
      </c>
      <c r="T47" s="19">
        <v>0</v>
      </c>
      <c r="U47" s="19"/>
      <c r="V47" s="18">
        <v>0</v>
      </c>
      <c r="W47" s="19">
        <v>0</v>
      </c>
      <c r="X47" s="19"/>
      <c r="Y47" s="19">
        <v>0.8</v>
      </c>
    </row>
    <row r="48" spans="1:25" x14ac:dyDescent="0.25">
      <c r="A48" s="26" t="s">
        <v>20</v>
      </c>
      <c r="B48" s="17">
        <v>1330</v>
      </c>
      <c r="C48" s="17">
        <v>110.83333333333333</v>
      </c>
      <c r="D48" s="18">
        <v>12</v>
      </c>
      <c r="E48" s="18">
        <v>0</v>
      </c>
      <c r="F48" s="18">
        <v>12</v>
      </c>
      <c r="G48" s="18">
        <v>12</v>
      </c>
      <c r="H48" s="19">
        <v>1</v>
      </c>
      <c r="I48" s="19">
        <v>0.44444444444444442</v>
      </c>
      <c r="J48" s="18">
        <v>0</v>
      </c>
      <c r="K48" s="19">
        <v>0</v>
      </c>
      <c r="L48" s="19">
        <v>0</v>
      </c>
      <c r="M48" s="18">
        <v>0</v>
      </c>
      <c r="N48" s="19">
        <v>0</v>
      </c>
      <c r="O48" s="19"/>
      <c r="P48" s="18">
        <v>0</v>
      </c>
      <c r="Q48" s="19">
        <v>0</v>
      </c>
      <c r="R48" s="19">
        <v>0</v>
      </c>
      <c r="S48" s="18">
        <v>0</v>
      </c>
      <c r="T48" s="19">
        <v>0</v>
      </c>
      <c r="U48" s="19"/>
      <c r="V48" s="18">
        <v>0</v>
      </c>
      <c r="W48" s="19">
        <v>0</v>
      </c>
      <c r="X48" s="19"/>
      <c r="Y48" s="19">
        <v>0.4</v>
      </c>
    </row>
    <row r="49" spans="1:25" ht="24" x14ac:dyDescent="0.25">
      <c r="A49" s="26" t="s">
        <v>41</v>
      </c>
      <c r="B49" s="17">
        <v>21745</v>
      </c>
      <c r="C49" s="17">
        <v>195.90090090090089</v>
      </c>
      <c r="D49" s="18">
        <v>111</v>
      </c>
      <c r="E49" s="18">
        <v>26</v>
      </c>
      <c r="F49" s="18">
        <v>85</v>
      </c>
      <c r="G49" s="18">
        <v>66</v>
      </c>
      <c r="H49" s="19">
        <v>0.77647058823529413</v>
      </c>
      <c r="I49" s="19">
        <v>0.7857142857142857</v>
      </c>
      <c r="J49" s="18">
        <v>5</v>
      </c>
      <c r="K49" s="19">
        <v>5.8823529411764705E-2</v>
      </c>
      <c r="L49" s="19">
        <v>0.7142857142857143</v>
      </c>
      <c r="M49" s="18">
        <v>9</v>
      </c>
      <c r="N49" s="19">
        <v>0.10588235294117647</v>
      </c>
      <c r="O49" s="19">
        <v>0.75</v>
      </c>
      <c r="P49" s="18">
        <v>2</v>
      </c>
      <c r="Q49" s="19">
        <v>2.3529411764705882E-2</v>
      </c>
      <c r="R49" s="19">
        <v>1</v>
      </c>
      <c r="S49" s="18">
        <v>0</v>
      </c>
      <c r="T49" s="19">
        <v>0</v>
      </c>
      <c r="U49" s="19"/>
      <c r="V49" s="18">
        <v>0</v>
      </c>
      <c r="W49" s="19">
        <v>0</v>
      </c>
      <c r="X49" s="19"/>
      <c r="Y49" s="19">
        <v>0.78703703703703709</v>
      </c>
    </row>
    <row r="50" spans="1:25" ht="24" x14ac:dyDescent="0.25">
      <c r="A50" s="26" t="s">
        <v>31</v>
      </c>
      <c r="B50" s="17">
        <v>470</v>
      </c>
      <c r="C50" s="17">
        <v>78.333333333333329</v>
      </c>
      <c r="D50" s="18">
        <v>6</v>
      </c>
      <c r="E50" s="18">
        <v>0</v>
      </c>
      <c r="F50" s="18">
        <v>6</v>
      </c>
      <c r="G50" s="18">
        <v>6</v>
      </c>
      <c r="H50" s="19">
        <v>1</v>
      </c>
      <c r="I50" s="19">
        <v>0.15</v>
      </c>
      <c r="J50" s="18">
        <v>0</v>
      </c>
      <c r="K50" s="19">
        <v>0</v>
      </c>
      <c r="L50" s="19">
        <v>0</v>
      </c>
      <c r="M50" s="18">
        <v>0</v>
      </c>
      <c r="N50" s="19">
        <v>0</v>
      </c>
      <c r="O50" s="19">
        <v>0</v>
      </c>
      <c r="P50" s="18">
        <v>0</v>
      </c>
      <c r="Q50" s="19">
        <v>0</v>
      </c>
      <c r="R50" s="19"/>
      <c r="S50" s="18">
        <v>0</v>
      </c>
      <c r="T50" s="19">
        <v>0</v>
      </c>
      <c r="U50" s="19"/>
      <c r="V50" s="18">
        <v>0</v>
      </c>
      <c r="W50" s="19">
        <v>0</v>
      </c>
      <c r="X50" s="19"/>
      <c r="Y50" s="19">
        <v>0.10526315789473684</v>
      </c>
    </row>
    <row r="51" spans="1:25" x14ac:dyDescent="0.25">
      <c r="A51" s="26" t="s">
        <v>6</v>
      </c>
      <c r="B51" s="17">
        <v>1165</v>
      </c>
      <c r="C51" s="17">
        <v>166.42857142857142</v>
      </c>
      <c r="D51" s="18">
        <v>7</v>
      </c>
      <c r="E51" s="18">
        <v>5</v>
      </c>
      <c r="F51" s="18">
        <v>2</v>
      </c>
      <c r="G51" s="18">
        <v>2</v>
      </c>
      <c r="H51" s="19">
        <v>1</v>
      </c>
      <c r="I51" s="19">
        <v>0.22222222222222221</v>
      </c>
      <c r="J51" s="18">
        <v>0</v>
      </c>
      <c r="K51" s="19">
        <v>0</v>
      </c>
      <c r="L51" s="19">
        <v>0</v>
      </c>
      <c r="M51" s="18">
        <v>0</v>
      </c>
      <c r="N51" s="19">
        <v>0</v>
      </c>
      <c r="O51" s="19"/>
      <c r="P51" s="18">
        <v>0</v>
      </c>
      <c r="Q51" s="19">
        <v>0</v>
      </c>
      <c r="R51" s="19"/>
      <c r="S51" s="18">
        <v>0</v>
      </c>
      <c r="T51" s="19">
        <v>0</v>
      </c>
      <c r="U51" s="19"/>
      <c r="V51" s="18">
        <v>0</v>
      </c>
      <c r="W51" s="19">
        <v>0</v>
      </c>
      <c r="X51" s="19"/>
      <c r="Y51" s="19">
        <v>0.16666666666666666</v>
      </c>
    </row>
    <row r="52" spans="1:25" s="9" customFormat="1" x14ac:dyDescent="0.25">
      <c r="A52" s="27" t="s">
        <v>66</v>
      </c>
      <c r="B52" s="21">
        <f>SUM(B2:B51)</f>
        <v>582505</v>
      </c>
      <c r="C52" s="21">
        <f>+B52/D52</f>
        <v>171.07342143906021</v>
      </c>
      <c r="D52" s="22">
        <f>SUM(D2:D51)</f>
        <v>3405</v>
      </c>
      <c r="E52" s="22">
        <f t="shared" ref="E52:G52" si="0">SUM(E2:E51)</f>
        <v>418</v>
      </c>
      <c r="F52" s="22">
        <f t="shared" si="0"/>
        <v>2987</v>
      </c>
      <c r="G52" s="22">
        <f t="shared" si="0"/>
        <v>2706</v>
      </c>
      <c r="H52" s="8">
        <f>+G52/F52</f>
        <v>0.90592567793773016</v>
      </c>
      <c r="I52" s="8">
        <f>+G52/3911</f>
        <v>0.69189465609818457</v>
      </c>
      <c r="J52" s="22">
        <f>SUM(J2:J51)</f>
        <v>117</v>
      </c>
      <c r="K52" s="8">
        <f>+J52/F52</f>
        <v>3.9169735520589222E-2</v>
      </c>
      <c r="L52" s="8">
        <f>+J52/250</f>
        <v>0.46800000000000003</v>
      </c>
      <c r="M52" s="22">
        <f>SUM(M2:M51)</f>
        <v>96</v>
      </c>
      <c r="N52" s="8">
        <f>+M52/F52</f>
        <v>3.2139270170739871E-2</v>
      </c>
      <c r="O52" s="8">
        <f>+M52/172</f>
        <v>0.55813953488372092</v>
      </c>
      <c r="P52" s="22">
        <f>SUM(P2:P51)</f>
        <v>35</v>
      </c>
      <c r="Q52" s="8">
        <f>+P52/F52</f>
        <v>1.1717442249748912E-2</v>
      </c>
      <c r="R52" s="8">
        <f>+P52/47</f>
        <v>0.74468085106382975</v>
      </c>
      <c r="S52" s="22">
        <f>SUM(S2:S51)</f>
        <v>2</v>
      </c>
      <c r="T52" s="8">
        <f>+S52/F52</f>
        <v>6.6956812855708072E-4</v>
      </c>
      <c r="U52" s="8">
        <f>+S52/4</f>
        <v>0.5</v>
      </c>
      <c r="V52" s="22">
        <f>SUM(V2:V51)</f>
        <v>2</v>
      </c>
      <c r="W52" s="8">
        <f>+V52/F52</f>
        <v>6.6956812855708072E-4</v>
      </c>
      <c r="X52" s="8">
        <f>+V52/6</f>
        <v>0.33333333333333331</v>
      </c>
      <c r="Y52" s="8"/>
    </row>
    <row r="54" spans="1:25" x14ac:dyDescent="0.25">
      <c r="A54" s="37" t="s">
        <v>96</v>
      </c>
      <c r="B54" s="37"/>
      <c r="C54" s="37"/>
      <c r="D54" s="37"/>
      <c r="E54" s="37"/>
      <c r="F54" s="37"/>
      <c r="G54" s="37"/>
      <c r="H54" s="37"/>
      <c r="I54" s="37"/>
      <c r="J54" s="35"/>
      <c r="K54" s="35"/>
      <c r="L54" s="35"/>
      <c r="M54" s="35"/>
      <c r="N54" s="35"/>
      <c r="O54" s="35"/>
      <c r="P54" s="35"/>
    </row>
    <row r="55" spans="1:25" ht="15" customHeight="1" x14ac:dyDescent="0.25">
      <c r="A55" s="39" t="s">
        <v>116</v>
      </c>
      <c r="B55" s="39"/>
      <c r="C55" s="39"/>
      <c r="D55" s="39"/>
      <c r="E55" s="39"/>
      <c r="F55" s="39"/>
      <c r="G55" s="39"/>
      <c r="H55" s="39"/>
      <c r="I55" s="39"/>
      <c r="J55" s="35"/>
      <c r="K55" s="35"/>
      <c r="L55" s="35"/>
      <c r="M55" s="35"/>
      <c r="N55" s="35"/>
      <c r="O55" s="35"/>
      <c r="P55" s="35"/>
    </row>
    <row r="56" spans="1:25" x14ac:dyDescent="0.25">
      <c r="A56" s="39"/>
      <c r="B56" s="39"/>
      <c r="C56" s="39"/>
      <c r="D56" s="39"/>
      <c r="E56" s="39"/>
      <c r="F56" s="39"/>
      <c r="G56" s="39"/>
      <c r="H56" s="39"/>
      <c r="I56" s="39"/>
      <c r="J56" s="35"/>
      <c r="K56" s="35"/>
      <c r="L56" s="35"/>
      <c r="M56" s="35"/>
      <c r="N56" s="35"/>
      <c r="O56" s="35"/>
      <c r="P56" s="35"/>
    </row>
    <row r="57" spans="1:25" ht="15" customHeight="1" x14ac:dyDescent="0.25">
      <c r="A57" s="38" t="s">
        <v>120</v>
      </c>
      <c r="B57" s="38"/>
      <c r="C57" s="38"/>
      <c r="D57" s="38"/>
      <c r="E57" s="38"/>
      <c r="F57" s="38"/>
      <c r="G57" s="38"/>
      <c r="H57" s="38"/>
      <c r="I57" s="38"/>
      <c r="J57" s="34"/>
      <c r="K57" s="34"/>
      <c r="L57" s="34"/>
      <c r="M57" s="34"/>
      <c r="N57" s="34"/>
      <c r="O57" s="34"/>
      <c r="P57" s="34"/>
    </row>
    <row r="58" spans="1:25" x14ac:dyDescent="0.25">
      <c r="A58" s="38"/>
      <c r="B58" s="38"/>
      <c r="C58" s="38"/>
      <c r="D58" s="38"/>
      <c r="E58" s="38"/>
      <c r="F58" s="38"/>
      <c r="G58" s="38"/>
      <c r="H58" s="38"/>
      <c r="I58" s="38"/>
      <c r="J58" s="34"/>
      <c r="K58" s="34"/>
      <c r="L58" s="34"/>
      <c r="M58" s="34"/>
      <c r="N58" s="34"/>
      <c r="O58" s="34"/>
      <c r="P58" s="34"/>
    </row>
    <row r="59" spans="1:25" x14ac:dyDescent="0.25">
      <c r="A59" s="38"/>
      <c r="B59" s="38"/>
      <c r="C59" s="38"/>
      <c r="D59" s="38"/>
      <c r="E59" s="38"/>
      <c r="F59" s="38"/>
      <c r="G59" s="38"/>
      <c r="H59" s="38"/>
      <c r="I59" s="38"/>
      <c r="J59" s="34"/>
      <c r="K59" s="34"/>
      <c r="L59" s="34"/>
      <c r="M59" s="34"/>
      <c r="N59" s="34"/>
      <c r="O59" s="34"/>
      <c r="P59" s="34"/>
    </row>
    <row r="60" spans="1:25" x14ac:dyDescent="0.25">
      <c r="A60" s="38"/>
      <c r="B60" s="38"/>
      <c r="C60" s="38"/>
      <c r="D60" s="38"/>
      <c r="E60" s="38"/>
      <c r="F60" s="38"/>
      <c r="G60" s="38"/>
      <c r="H60" s="38"/>
      <c r="I60" s="38"/>
      <c r="J60" s="34"/>
      <c r="K60" s="34"/>
      <c r="L60" s="34"/>
      <c r="M60" s="34"/>
      <c r="N60" s="34"/>
      <c r="O60" s="34"/>
      <c r="P60" s="34"/>
    </row>
    <row r="61" spans="1:25" x14ac:dyDescent="0.25">
      <c r="A61" s="38"/>
      <c r="B61" s="38"/>
      <c r="C61" s="38"/>
      <c r="D61" s="38"/>
      <c r="E61" s="38"/>
      <c r="F61" s="38"/>
      <c r="G61" s="38"/>
      <c r="H61" s="38"/>
      <c r="I61" s="38"/>
      <c r="J61" s="34"/>
      <c r="K61" s="34"/>
      <c r="L61" s="34"/>
      <c r="M61" s="34"/>
      <c r="N61" s="34"/>
      <c r="O61" s="34"/>
      <c r="P61" s="34"/>
    </row>
    <row r="62" spans="1:25" x14ac:dyDescent="0.25">
      <c r="A62" s="38"/>
      <c r="B62" s="38"/>
      <c r="C62" s="38"/>
      <c r="D62" s="38"/>
      <c r="E62" s="38"/>
      <c r="F62" s="38"/>
      <c r="G62" s="38"/>
      <c r="H62" s="38"/>
      <c r="I62" s="38"/>
      <c r="J62" s="34"/>
      <c r="K62" s="34"/>
      <c r="L62" s="34"/>
      <c r="M62" s="34"/>
      <c r="N62" s="34"/>
      <c r="O62" s="34"/>
      <c r="P62" s="34"/>
    </row>
    <row r="63" spans="1:25" ht="7.5" customHeight="1" x14ac:dyDescent="0.25">
      <c r="A63" s="38"/>
      <c r="B63" s="38"/>
      <c r="C63" s="38"/>
      <c r="D63" s="38"/>
      <c r="E63" s="38"/>
      <c r="F63" s="38"/>
      <c r="G63" s="38"/>
      <c r="H63" s="38"/>
      <c r="I63" s="38"/>
      <c r="J63" s="34"/>
      <c r="K63" s="34"/>
      <c r="L63" s="34"/>
      <c r="M63" s="34"/>
      <c r="N63" s="34"/>
      <c r="O63" s="34"/>
      <c r="P63" s="34"/>
    </row>
    <row r="64" spans="1:25" ht="15" customHeight="1" x14ac:dyDescent="0.25">
      <c r="A64" s="38" t="s">
        <v>117</v>
      </c>
      <c r="B64" s="38"/>
      <c r="C64" s="38"/>
      <c r="D64" s="38"/>
      <c r="E64" s="38"/>
      <c r="F64" s="38"/>
      <c r="G64" s="38"/>
      <c r="H64" s="38"/>
      <c r="I64" s="38"/>
      <c r="J64" s="34"/>
      <c r="K64" s="34"/>
      <c r="L64" s="34"/>
      <c r="M64" s="34"/>
      <c r="N64" s="34"/>
      <c r="O64" s="34"/>
      <c r="P64" s="34"/>
    </row>
    <row r="65" spans="1:16" x14ac:dyDescent="0.25">
      <c r="A65" s="38"/>
      <c r="B65" s="38"/>
      <c r="C65" s="38"/>
      <c r="D65" s="38"/>
      <c r="E65" s="38"/>
      <c r="F65" s="38"/>
      <c r="G65" s="38"/>
      <c r="H65" s="38"/>
      <c r="I65" s="38"/>
      <c r="J65" s="34"/>
      <c r="K65" s="34"/>
      <c r="L65" s="34"/>
      <c r="M65" s="34"/>
      <c r="N65" s="34"/>
      <c r="O65" s="34"/>
      <c r="P65" s="34"/>
    </row>
    <row r="66" spans="1:16" x14ac:dyDescent="0.25">
      <c r="A66" s="38"/>
      <c r="B66" s="38"/>
      <c r="C66" s="38"/>
      <c r="D66" s="38"/>
      <c r="E66" s="38"/>
      <c r="F66" s="38"/>
      <c r="G66" s="38"/>
      <c r="H66" s="38"/>
      <c r="I66" s="38"/>
      <c r="J66" s="34"/>
      <c r="K66" s="34"/>
      <c r="L66" s="34"/>
      <c r="M66" s="34"/>
      <c r="N66" s="34"/>
      <c r="O66" s="34"/>
      <c r="P66" s="34"/>
    </row>
    <row r="67" spans="1:16" x14ac:dyDescent="0.25">
      <c r="A67" s="38"/>
      <c r="B67" s="38"/>
      <c r="C67" s="38"/>
      <c r="D67" s="38"/>
      <c r="E67" s="38"/>
      <c r="F67" s="38"/>
      <c r="G67" s="38"/>
      <c r="H67" s="38"/>
      <c r="I67" s="38"/>
      <c r="J67" s="34"/>
      <c r="K67" s="34"/>
      <c r="L67" s="34"/>
      <c r="M67" s="34"/>
      <c r="N67" s="34"/>
      <c r="O67" s="34"/>
      <c r="P67" s="34"/>
    </row>
    <row r="68" spans="1:16" ht="12.75" customHeight="1" x14ac:dyDescent="0.25">
      <c r="A68" s="40" t="s">
        <v>109</v>
      </c>
      <c r="B68" s="40"/>
      <c r="C68" s="40"/>
      <c r="D68" s="40"/>
      <c r="E68" s="40"/>
      <c r="F68" s="40"/>
      <c r="G68" s="40"/>
      <c r="H68" s="40"/>
      <c r="I68" s="40"/>
      <c r="J68" s="34"/>
      <c r="K68" s="34"/>
      <c r="L68" s="34"/>
      <c r="M68" s="34"/>
      <c r="N68" s="34"/>
      <c r="O68" s="34"/>
      <c r="P68" s="34"/>
    </row>
    <row r="69" spans="1:16" ht="27.75" customHeight="1" x14ac:dyDescent="0.25">
      <c r="A69" s="40"/>
      <c r="B69" s="40"/>
      <c r="C69" s="40"/>
      <c r="D69" s="40"/>
      <c r="E69" s="40"/>
      <c r="F69" s="40"/>
      <c r="G69" s="40"/>
      <c r="H69" s="40"/>
      <c r="I69" s="40"/>
      <c r="J69" s="36"/>
      <c r="K69" s="36"/>
      <c r="L69" s="36"/>
      <c r="M69" s="36"/>
      <c r="N69" s="36"/>
      <c r="O69" s="36"/>
      <c r="P69" s="36"/>
    </row>
    <row r="70" spans="1:16" x14ac:dyDescent="0.25">
      <c r="A70" s="36"/>
      <c r="B70" s="36"/>
      <c r="C70" s="36"/>
      <c r="D70" s="36"/>
      <c r="E70" s="36"/>
      <c r="F70" s="36"/>
      <c r="G70" s="36"/>
      <c r="H70" s="36"/>
      <c r="I70" s="36"/>
      <c r="J70" s="36"/>
      <c r="K70" s="36"/>
      <c r="L70" s="36"/>
      <c r="M70" s="36"/>
      <c r="N70" s="36"/>
      <c r="O70" s="36"/>
      <c r="P70" s="36"/>
    </row>
    <row r="72" spans="1:16" x14ac:dyDescent="0.25">
      <c r="C72" s="32"/>
      <c r="F72" s="33"/>
    </row>
    <row r="73" spans="1:16" x14ac:dyDescent="0.25">
      <c r="C73" s="32"/>
      <c r="F73" s="31"/>
    </row>
    <row r="76" spans="1:16" s="10" customFormat="1" x14ac:dyDescent="0.25"/>
    <row r="77" spans="1:16" x14ac:dyDescent="0.25">
      <c r="A77"/>
    </row>
    <row r="78" spans="1:16" s="9" customFormat="1" x14ac:dyDescent="0.25"/>
  </sheetData>
  <sortState xmlns:xlrd2="http://schemas.microsoft.com/office/spreadsheetml/2017/richdata2" ref="A2:Y52">
    <sortCondition ref="A2:A52"/>
  </sortState>
  <mergeCells count="5">
    <mergeCell ref="A68:I69"/>
    <mergeCell ref="A55:I56"/>
    <mergeCell ref="A54:I54"/>
    <mergeCell ref="A57:I63"/>
    <mergeCell ref="A64:I67"/>
  </mergeCells>
  <pageMargins left="0.45" right="0.45" top="0.5" bottom="0.5" header="0.3" footer="0.3"/>
  <pageSetup paperSize="3" orientation="landscape" r:id="rId1"/>
  <headerFooter>
    <oddHeader>&amp;C&amp;"Arial,Bold"Vanderburgh County Top 50 Mortgage Lenders (HMDA 2024)</oddHeader>
    <oddFooter>&amp;C&amp;"Arial,Regular"&amp;10Page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A3A8E-A062-49CA-BC76-CE32B29FA05F}">
  <dimension ref="A1:X66"/>
  <sheetViews>
    <sheetView tabSelected="1" zoomScaleNormal="100" workbookViewId="0">
      <pane ySplit="1" topLeftCell="A49" activePane="bottomLeft" state="frozen"/>
      <selection pane="bottomLeft" activeCell="A52" sqref="A52"/>
    </sheetView>
  </sheetViews>
  <sheetFormatPr defaultRowHeight="15" x14ac:dyDescent="0.25"/>
  <cols>
    <col min="1" max="1" width="35.7109375" style="28" customWidth="1"/>
    <col min="3" max="4" width="9.140625" style="25"/>
    <col min="7" max="7" width="9.140625" style="25"/>
    <col min="10" max="10" width="9.140625" style="25"/>
    <col min="16" max="16" width="9.140625" style="25"/>
  </cols>
  <sheetData>
    <row r="1" spans="1:24" s="10" customFormat="1" ht="90" x14ac:dyDescent="0.25">
      <c r="A1" s="11" t="s">
        <v>79</v>
      </c>
      <c r="B1" s="20" t="s">
        <v>51</v>
      </c>
      <c r="C1" s="23" t="s">
        <v>80</v>
      </c>
      <c r="D1" s="23" t="s">
        <v>81</v>
      </c>
      <c r="E1" s="20" t="s">
        <v>82</v>
      </c>
      <c r="F1" s="20" t="s">
        <v>83</v>
      </c>
      <c r="G1" s="23" t="s">
        <v>52</v>
      </c>
      <c r="H1" s="20" t="s">
        <v>84</v>
      </c>
      <c r="I1" s="20" t="s">
        <v>85</v>
      </c>
      <c r="J1" s="23" t="s">
        <v>54</v>
      </c>
      <c r="K1" s="20" t="s">
        <v>86</v>
      </c>
      <c r="L1" s="20" t="s">
        <v>87</v>
      </c>
      <c r="M1" s="20" t="s">
        <v>56</v>
      </c>
      <c r="N1" s="20" t="s">
        <v>88</v>
      </c>
      <c r="O1" s="20" t="s">
        <v>89</v>
      </c>
      <c r="P1" s="23" t="s">
        <v>58</v>
      </c>
      <c r="Q1" s="20" t="s">
        <v>90</v>
      </c>
      <c r="R1" s="20" t="s">
        <v>91</v>
      </c>
      <c r="S1" s="20" t="s">
        <v>60</v>
      </c>
      <c r="T1" s="20" t="s">
        <v>92</v>
      </c>
      <c r="U1" s="20" t="s">
        <v>93</v>
      </c>
      <c r="V1" s="20" t="s">
        <v>62</v>
      </c>
      <c r="W1" s="20" t="s">
        <v>94</v>
      </c>
      <c r="X1" s="20" t="s">
        <v>95</v>
      </c>
    </row>
    <row r="2" spans="1:24" x14ac:dyDescent="0.25">
      <c r="A2" s="26" t="s">
        <v>35</v>
      </c>
      <c r="B2" s="18">
        <v>96</v>
      </c>
      <c r="C2" s="24">
        <v>38</v>
      </c>
      <c r="D2" s="24">
        <v>0</v>
      </c>
      <c r="E2" s="18">
        <v>38</v>
      </c>
      <c r="F2" s="19">
        <v>0.39583333333333331</v>
      </c>
      <c r="G2" s="24">
        <v>79</v>
      </c>
      <c r="H2" s="18">
        <v>29</v>
      </c>
      <c r="I2" s="19">
        <v>0.36708860759493672</v>
      </c>
      <c r="J2" s="24">
        <v>7</v>
      </c>
      <c r="K2" s="18">
        <v>5</v>
      </c>
      <c r="L2" s="19">
        <v>0.7142857142857143</v>
      </c>
      <c r="M2" s="18">
        <v>8</v>
      </c>
      <c r="N2" s="18">
        <v>4</v>
      </c>
      <c r="O2" s="19">
        <v>0.5</v>
      </c>
      <c r="P2" s="24">
        <v>0</v>
      </c>
      <c r="Q2" s="18">
        <v>0</v>
      </c>
      <c r="R2" s="19"/>
      <c r="S2" s="18">
        <v>0</v>
      </c>
      <c r="T2" s="18">
        <v>0</v>
      </c>
      <c r="U2" s="19"/>
      <c r="V2" s="18">
        <v>0</v>
      </c>
      <c r="W2" s="18">
        <v>0</v>
      </c>
      <c r="X2" s="19"/>
    </row>
    <row r="3" spans="1:24" x14ac:dyDescent="0.25">
      <c r="A3" s="26" t="s">
        <v>32</v>
      </c>
      <c r="B3" s="18">
        <v>20</v>
      </c>
      <c r="C3" s="24">
        <v>47</v>
      </c>
      <c r="D3" s="24">
        <v>37</v>
      </c>
      <c r="E3" s="18">
        <v>10</v>
      </c>
      <c r="F3" s="19">
        <v>0.5</v>
      </c>
      <c r="G3" s="24">
        <v>16</v>
      </c>
      <c r="H3" s="18">
        <v>8</v>
      </c>
      <c r="I3" s="19">
        <v>0.5</v>
      </c>
      <c r="J3" s="24">
        <v>3</v>
      </c>
      <c r="K3" s="18">
        <v>2</v>
      </c>
      <c r="L3" s="19">
        <v>0.66666666666666663</v>
      </c>
      <c r="M3" s="18">
        <v>0</v>
      </c>
      <c r="N3" s="18">
        <v>0</v>
      </c>
      <c r="O3" s="19"/>
      <c r="P3" s="24">
        <v>0</v>
      </c>
      <c r="Q3" s="18">
        <v>0</v>
      </c>
      <c r="R3" s="19"/>
      <c r="S3" s="18">
        <v>0</v>
      </c>
      <c r="T3" s="18">
        <v>0</v>
      </c>
      <c r="U3" s="19"/>
      <c r="V3" s="18">
        <v>0</v>
      </c>
      <c r="W3" s="18">
        <v>0</v>
      </c>
      <c r="X3" s="19"/>
    </row>
    <row r="4" spans="1:24" x14ac:dyDescent="0.25">
      <c r="A4" s="26" t="s">
        <v>1</v>
      </c>
      <c r="B4" s="18">
        <v>19</v>
      </c>
      <c r="C4" s="24">
        <v>4</v>
      </c>
      <c r="D4" s="24">
        <v>0</v>
      </c>
      <c r="E4" s="18">
        <v>4</v>
      </c>
      <c r="F4" s="19">
        <v>0.21052631578947367</v>
      </c>
      <c r="G4" s="24">
        <v>15</v>
      </c>
      <c r="H4" s="18">
        <v>4</v>
      </c>
      <c r="I4" s="19">
        <v>0.26666666666666666</v>
      </c>
      <c r="J4" s="24">
        <v>1</v>
      </c>
      <c r="K4" s="18">
        <v>0</v>
      </c>
      <c r="L4" s="19">
        <v>0</v>
      </c>
      <c r="M4" s="18">
        <v>0</v>
      </c>
      <c r="N4" s="18">
        <v>0</v>
      </c>
      <c r="O4" s="19"/>
      <c r="P4" s="24">
        <v>3</v>
      </c>
      <c r="Q4" s="18">
        <v>0</v>
      </c>
      <c r="R4" s="19">
        <v>0</v>
      </c>
      <c r="S4" s="18">
        <v>0</v>
      </c>
      <c r="T4" s="18">
        <v>0</v>
      </c>
      <c r="U4" s="19"/>
      <c r="V4" s="18">
        <v>0</v>
      </c>
      <c r="W4" s="18">
        <v>0</v>
      </c>
      <c r="X4" s="19"/>
    </row>
    <row r="5" spans="1:24" x14ac:dyDescent="0.25">
      <c r="A5" s="26" t="s">
        <v>12</v>
      </c>
      <c r="B5" s="18">
        <v>28</v>
      </c>
      <c r="C5" s="24">
        <v>1</v>
      </c>
      <c r="D5" s="24">
        <v>0</v>
      </c>
      <c r="E5" s="18">
        <v>1</v>
      </c>
      <c r="F5" s="19">
        <v>3.5714285714285712E-2</v>
      </c>
      <c r="G5" s="24">
        <v>28</v>
      </c>
      <c r="H5" s="18">
        <v>1</v>
      </c>
      <c r="I5" s="19">
        <v>3.5714285714285712E-2</v>
      </c>
      <c r="J5" s="24">
        <v>0</v>
      </c>
      <c r="K5" s="18">
        <v>0</v>
      </c>
      <c r="L5" s="19"/>
      <c r="M5" s="18">
        <v>0</v>
      </c>
      <c r="N5" s="18">
        <v>0</v>
      </c>
      <c r="O5" s="19"/>
      <c r="P5" s="24">
        <v>0</v>
      </c>
      <c r="Q5" s="18">
        <v>0</v>
      </c>
      <c r="R5" s="19"/>
      <c r="S5" s="18">
        <v>0</v>
      </c>
      <c r="T5" s="18">
        <v>0</v>
      </c>
      <c r="U5" s="19"/>
      <c r="V5" s="18">
        <v>0</v>
      </c>
      <c r="W5" s="18">
        <v>0</v>
      </c>
      <c r="X5" s="19"/>
    </row>
    <row r="6" spans="1:24" x14ac:dyDescent="0.25">
      <c r="A6" s="26" t="s">
        <v>13</v>
      </c>
      <c r="B6" s="18">
        <v>17</v>
      </c>
      <c r="C6" s="24">
        <v>1</v>
      </c>
      <c r="D6" s="24">
        <v>0</v>
      </c>
      <c r="E6" s="18">
        <v>1</v>
      </c>
      <c r="F6" s="19">
        <v>5.8823529411764705E-2</v>
      </c>
      <c r="G6" s="24">
        <v>17</v>
      </c>
      <c r="H6" s="18">
        <v>1</v>
      </c>
      <c r="I6" s="19">
        <v>5.8823529411764705E-2</v>
      </c>
      <c r="J6" s="24">
        <v>0</v>
      </c>
      <c r="K6" s="18">
        <v>0</v>
      </c>
      <c r="L6" s="19"/>
      <c r="M6" s="18">
        <v>0</v>
      </c>
      <c r="N6" s="18">
        <v>0</v>
      </c>
      <c r="O6" s="19"/>
      <c r="P6" s="24">
        <v>0</v>
      </c>
      <c r="Q6" s="18">
        <v>0</v>
      </c>
      <c r="R6" s="19"/>
      <c r="S6" s="18">
        <v>0</v>
      </c>
      <c r="T6" s="18">
        <v>0</v>
      </c>
      <c r="U6" s="19"/>
      <c r="V6" s="18">
        <v>0</v>
      </c>
      <c r="W6" s="18">
        <v>0</v>
      </c>
      <c r="X6" s="19"/>
    </row>
    <row r="7" spans="1:24" x14ac:dyDescent="0.25">
      <c r="A7" s="26" t="s">
        <v>25</v>
      </c>
      <c r="B7" s="18">
        <v>37</v>
      </c>
      <c r="C7" s="24">
        <v>6</v>
      </c>
      <c r="D7" s="24">
        <v>3</v>
      </c>
      <c r="E7" s="18">
        <v>3</v>
      </c>
      <c r="F7" s="19">
        <v>8.1081081081081086E-2</v>
      </c>
      <c r="G7" s="24">
        <v>32</v>
      </c>
      <c r="H7" s="18">
        <v>2</v>
      </c>
      <c r="I7" s="19">
        <v>6.25E-2</v>
      </c>
      <c r="J7" s="24">
        <v>3</v>
      </c>
      <c r="K7" s="18">
        <v>0</v>
      </c>
      <c r="L7" s="19">
        <v>0</v>
      </c>
      <c r="M7" s="18">
        <v>2</v>
      </c>
      <c r="N7" s="18">
        <v>1</v>
      </c>
      <c r="O7" s="19">
        <v>0.5</v>
      </c>
      <c r="P7" s="24">
        <v>0</v>
      </c>
      <c r="Q7" s="18">
        <v>0</v>
      </c>
      <c r="R7" s="19"/>
      <c r="S7" s="18">
        <v>0</v>
      </c>
      <c r="T7" s="18">
        <v>0</v>
      </c>
      <c r="U7" s="19"/>
      <c r="V7" s="18">
        <v>0</v>
      </c>
      <c r="W7" s="18">
        <v>0</v>
      </c>
      <c r="X7" s="19"/>
    </row>
    <row r="8" spans="1:24" x14ac:dyDescent="0.25">
      <c r="A8" s="26" t="s">
        <v>7</v>
      </c>
      <c r="B8" s="18">
        <v>19</v>
      </c>
      <c r="C8" s="24">
        <v>1</v>
      </c>
      <c r="D8" s="24">
        <v>0</v>
      </c>
      <c r="E8" s="18">
        <v>1</v>
      </c>
      <c r="F8" s="19">
        <v>5.2631578947368418E-2</v>
      </c>
      <c r="G8" s="24">
        <v>16</v>
      </c>
      <c r="H8" s="18">
        <v>1</v>
      </c>
      <c r="I8" s="19">
        <v>6.25E-2</v>
      </c>
      <c r="J8" s="24">
        <v>1</v>
      </c>
      <c r="K8" s="18">
        <v>0</v>
      </c>
      <c r="L8" s="19">
        <v>0</v>
      </c>
      <c r="M8" s="18">
        <v>2</v>
      </c>
      <c r="N8" s="18">
        <v>0</v>
      </c>
      <c r="O8" s="19">
        <v>0</v>
      </c>
      <c r="P8" s="24">
        <v>0</v>
      </c>
      <c r="Q8" s="18">
        <v>0</v>
      </c>
      <c r="R8" s="19"/>
      <c r="S8" s="18">
        <v>0</v>
      </c>
      <c r="T8" s="18">
        <v>0</v>
      </c>
      <c r="U8" s="19"/>
      <c r="V8" s="18">
        <v>0</v>
      </c>
      <c r="W8" s="18">
        <v>0</v>
      </c>
      <c r="X8" s="19"/>
    </row>
    <row r="9" spans="1:24" x14ac:dyDescent="0.25">
      <c r="A9" s="26" t="s">
        <v>8</v>
      </c>
      <c r="B9" s="18">
        <v>24</v>
      </c>
      <c r="C9" s="24">
        <v>10</v>
      </c>
      <c r="D9" s="24">
        <v>3</v>
      </c>
      <c r="E9" s="18">
        <v>7</v>
      </c>
      <c r="F9" s="19">
        <v>0.29166666666666669</v>
      </c>
      <c r="G9" s="24">
        <v>22</v>
      </c>
      <c r="H9" s="18">
        <v>7</v>
      </c>
      <c r="I9" s="19">
        <v>0.31818181818181818</v>
      </c>
      <c r="J9" s="24">
        <v>0</v>
      </c>
      <c r="K9" s="18">
        <v>0</v>
      </c>
      <c r="L9" s="19"/>
      <c r="M9" s="18">
        <v>1</v>
      </c>
      <c r="N9" s="18">
        <v>0</v>
      </c>
      <c r="O9" s="19">
        <v>0</v>
      </c>
      <c r="P9" s="24">
        <v>0</v>
      </c>
      <c r="Q9" s="18">
        <v>0</v>
      </c>
      <c r="R9" s="19"/>
      <c r="S9" s="18">
        <v>0</v>
      </c>
      <c r="T9" s="18">
        <v>0</v>
      </c>
      <c r="U9" s="19"/>
      <c r="V9" s="18">
        <v>0</v>
      </c>
      <c r="W9" s="18">
        <v>0</v>
      </c>
      <c r="X9" s="19"/>
    </row>
    <row r="10" spans="1:24" x14ac:dyDescent="0.25">
      <c r="A10" s="26" t="s">
        <v>33</v>
      </c>
      <c r="B10" s="18">
        <v>26</v>
      </c>
      <c r="C10" s="24">
        <v>6</v>
      </c>
      <c r="D10" s="24">
        <v>0</v>
      </c>
      <c r="E10" s="18">
        <v>6</v>
      </c>
      <c r="F10" s="19">
        <v>0.23076923076923078</v>
      </c>
      <c r="G10" s="24">
        <v>25</v>
      </c>
      <c r="H10" s="18">
        <v>5</v>
      </c>
      <c r="I10" s="19">
        <v>0.2</v>
      </c>
      <c r="J10" s="24">
        <v>1</v>
      </c>
      <c r="K10" s="18">
        <v>1</v>
      </c>
      <c r="L10" s="19">
        <v>1</v>
      </c>
      <c r="M10" s="18">
        <v>0</v>
      </c>
      <c r="N10" s="18">
        <v>0</v>
      </c>
      <c r="O10" s="19"/>
      <c r="P10" s="24">
        <v>0</v>
      </c>
      <c r="Q10" s="18">
        <v>0</v>
      </c>
      <c r="R10" s="19"/>
      <c r="S10" s="18">
        <v>0</v>
      </c>
      <c r="T10" s="18">
        <v>0</v>
      </c>
      <c r="U10" s="19"/>
      <c r="V10" s="18">
        <v>0</v>
      </c>
      <c r="W10" s="18">
        <v>0</v>
      </c>
      <c r="X10" s="19"/>
    </row>
    <row r="11" spans="1:24" x14ac:dyDescent="0.25">
      <c r="A11" s="26" t="s">
        <v>2</v>
      </c>
      <c r="B11" s="18">
        <v>20</v>
      </c>
      <c r="C11" s="24">
        <v>1</v>
      </c>
      <c r="D11" s="24">
        <v>0</v>
      </c>
      <c r="E11" s="18">
        <v>1</v>
      </c>
      <c r="F11" s="19">
        <v>0.05</v>
      </c>
      <c r="G11" s="24">
        <v>19</v>
      </c>
      <c r="H11" s="18">
        <v>1</v>
      </c>
      <c r="I11" s="19">
        <v>5.2631578947368418E-2</v>
      </c>
      <c r="J11" s="24">
        <v>1</v>
      </c>
      <c r="K11" s="18">
        <v>0</v>
      </c>
      <c r="L11" s="19">
        <v>0</v>
      </c>
      <c r="M11" s="18">
        <v>0</v>
      </c>
      <c r="N11" s="18">
        <v>0</v>
      </c>
      <c r="O11" s="19"/>
      <c r="P11" s="24">
        <v>0</v>
      </c>
      <c r="Q11" s="18">
        <v>0</v>
      </c>
      <c r="R11" s="19"/>
      <c r="S11" s="18">
        <v>0</v>
      </c>
      <c r="T11" s="18">
        <v>0</v>
      </c>
      <c r="U11" s="19"/>
      <c r="V11" s="18">
        <v>0</v>
      </c>
      <c r="W11" s="18">
        <v>0</v>
      </c>
      <c r="X11" s="19"/>
    </row>
    <row r="12" spans="1:24" x14ac:dyDescent="0.25">
      <c r="A12" s="26" t="s">
        <v>38</v>
      </c>
      <c r="B12" s="18">
        <v>92</v>
      </c>
      <c r="C12" s="24">
        <v>64</v>
      </c>
      <c r="D12" s="24">
        <v>14</v>
      </c>
      <c r="E12" s="18">
        <v>50</v>
      </c>
      <c r="F12" s="19">
        <v>0.54347826086956519</v>
      </c>
      <c r="G12" s="24">
        <v>76</v>
      </c>
      <c r="H12" s="18">
        <v>37</v>
      </c>
      <c r="I12" s="19">
        <v>0.48684210526315791</v>
      </c>
      <c r="J12" s="24">
        <v>3</v>
      </c>
      <c r="K12" s="18">
        <v>3</v>
      </c>
      <c r="L12" s="19">
        <v>1</v>
      </c>
      <c r="M12" s="18">
        <v>9</v>
      </c>
      <c r="N12" s="18">
        <v>7</v>
      </c>
      <c r="O12" s="19">
        <v>0.77777777777777779</v>
      </c>
      <c r="P12" s="24">
        <v>0</v>
      </c>
      <c r="Q12" s="18">
        <v>0</v>
      </c>
      <c r="R12" s="19"/>
      <c r="S12" s="18">
        <v>0</v>
      </c>
      <c r="T12" s="18">
        <v>0</v>
      </c>
      <c r="U12" s="19"/>
      <c r="V12" s="18">
        <v>0</v>
      </c>
      <c r="W12" s="18">
        <v>0</v>
      </c>
      <c r="X12" s="19"/>
    </row>
    <row r="13" spans="1:24" x14ac:dyDescent="0.25">
      <c r="A13" s="26" t="s">
        <v>0</v>
      </c>
      <c r="B13" s="18">
        <v>17</v>
      </c>
      <c r="C13" s="24">
        <v>0</v>
      </c>
      <c r="D13" s="24">
        <v>0</v>
      </c>
      <c r="E13" s="18">
        <v>0</v>
      </c>
      <c r="F13" s="19">
        <v>0</v>
      </c>
      <c r="G13" s="24">
        <v>16</v>
      </c>
      <c r="H13" s="18">
        <v>0</v>
      </c>
      <c r="I13" s="19">
        <v>0</v>
      </c>
      <c r="J13" s="24">
        <v>0</v>
      </c>
      <c r="K13" s="18">
        <v>0</v>
      </c>
      <c r="L13" s="19"/>
      <c r="M13" s="18">
        <v>0</v>
      </c>
      <c r="N13" s="18">
        <v>0</v>
      </c>
      <c r="O13" s="19"/>
      <c r="P13" s="24">
        <v>0</v>
      </c>
      <c r="Q13" s="18">
        <v>0</v>
      </c>
      <c r="R13" s="19"/>
      <c r="S13" s="18">
        <v>0</v>
      </c>
      <c r="T13" s="18">
        <v>0</v>
      </c>
      <c r="U13" s="19"/>
      <c r="V13" s="18">
        <v>0</v>
      </c>
      <c r="W13" s="18">
        <v>0</v>
      </c>
      <c r="X13" s="19"/>
    </row>
    <row r="14" spans="1:24" x14ac:dyDescent="0.25">
      <c r="A14" s="26" t="s">
        <v>21</v>
      </c>
      <c r="B14" s="18">
        <v>32</v>
      </c>
      <c r="C14" s="24">
        <v>0</v>
      </c>
      <c r="D14" s="24">
        <v>0</v>
      </c>
      <c r="E14" s="18">
        <v>0</v>
      </c>
      <c r="F14" s="19">
        <v>0</v>
      </c>
      <c r="G14" s="24">
        <v>25</v>
      </c>
      <c r="H14" s="18">
        <v>0</v>
      </c>
      <c r="I14" s="19">
        <v>0</v>
      </c>
      <c r="J14" s="24">
        <v>1</v>
      </c>
      <c r="K14" s="18">
        <v>0</v>
      </c>
      <c r="L14" s="19">
        <v>0</v>
      </c>
      <c r="M14" s="18">
        <v>6</v>
      </c>
      <c r="N14" s="18">
        <v>0</v>
      </c>
      <c r="O14" s="19">
        <v>0</v>
      </c>
      <c r="P14" s="24">
        <v>0</v>
      </c>
      <c r="Q14" s="18">
        <v>0</v>
      </c>
      <c r="R14" s="19"/>
      <c r="S14" s="18">
        <v>0</v>
      </c>
      <c r="T14" s="18">
        <v>0</v>
      </c>
      <c r="U14" s="19"/>
      <c r="V14" s="18">
        <v>0</v>
      </c>
      <c r="W14" s="18">
        <v>0</v>
      </c>
      <c r="X14" s="19"/>
    </row>
    <row r="15" spans="1:24" x14ac:dyDescent="0.25">
      <c r="A15" s="26" t="s">
        <v>48</v>
      </c>
      <c r="B15" s="18">
        <v>892</v>
      </c>
      <c r="C15" s="24">
        <v>71</v>
      </c>
      <c r="D15" s="24">
        <v>4</v>
      </c>
      <c r="E15" s="18">
        <v>67</v>
      </c>
      <c r="F15" s="19">
        <v>7.511210762331838E-2</v>
      </c>
      <c r="G15" s="24">
        <v>854</v>
      </c>
      <c r="H15" s="18">
        <v>61</v>
      </c>
      <c r="I15" s="19">
        <v>7.1428571428571425E-2</v>
      </c>
      <c r="J15" s="24">
        <v>16</v>
      </c>
      <c r="K15" s="18">
        <v>1</v>
      </c>
      <c r="L15" s="19">
        <v>6.25E-2</v>
      </c>
      <c r="M15" s="18">
        <v>12</v>
      </c>
      <c r="N15" s="18">
        <v>4</v>
      </c>
      <c r="O15" s="19">
        <v>0.33333333333333331</v>
      </c>
      <c r="P15" s="24">
        <v>8</v>
      </c>
      <c r="Q15" s="18">
        <v>0</v>
      </c>
      <c r="R15" s="19">
        <v>0</v>
      </c>
      <c r="S15" s="18">
        <v>1</v>
      </c>
      <c r="T15" s="18">
        <v>1</v>
      </c>
      <c r="U15" s="19">
        <v>1</v>
      </c>
      <c r="V15" s="18">
        <v>0</v>
      </c>
      <c r="W15" s="18">
        <v>0</v>
      </c>
      <c r="X15" s="19"/>
    </row>
    <row r="16" spans="1:24" x14ac:dyDescent="0.25">
      <c r="A16" s="26" t="s">
        <v>17</v>
      </c>
      <c r="B16" s="18">
        <v>32</v>
      </c>
      <c r="C16" s="24">
        <v>1</v>
      </c>
      <c r="D16" s="24">
        <v>0</v>
      </c>
      <c r="E16" s="18">
        <v>1</v>
      </c>
      <c r="F16" s="19">
        <v>3.125E-2</v>
      </c>
      <c r="G16" s="24">
        <v>32</v>
      </c>
      <c r="H16" s="18">
        <v>1</v>
      </c>
      <c r="I16" s="19">
        <v>3.125E-2</v>
      </c>
      <c r="J16" s="24">
        <v>0</v>
      </c>
      <c r="K16" s="18">
        <v>0</v>
      </c>
      <c r="L16" s="19"/>
      <c r="M16" s="18">
        <v>0</v>
      </c>
      <c r="N16" s="18">
        <v>0</v>
      </c>
      <c r="O16" s="19"/>
      <c r="P16" s="24">
        <v>0</v>
      </c>
      <c r="Q16" s="18">
        <v>0</v>
      </c>
      <c r="R16" s="19"/>
      <c r="S16" s="18">
        <v>0</v>
      </c>
      <c r="T16" s="18">
        <v>0</v>
      </c>
      <c r="U16" s="19"/>
      <c r="V16" s="18">
        <v>0</v>
      </c>
      <c r="W16" s="18">
        <v>0</v>
      </c>
      <c r="X16" s="19"/>
    </row>
    <row r="17" spans="1:24" x14ac:dyDescent="0.25">
      <c r="A17" s="26" t="s">
        <v>18</v>
      </c>
      <c r="B17" s="18">
        <v>30</v>
      </c>
      <c r="C17" s="24">
        <v>0</v>
      </c>
      <c r="D17" s="24">
        <v>0</v>
      </c>
      <c r="E17" s="18">
        <v>0</v>
      </c>
      <c r="F17" s="19">
        <v>0</v>
      </c>
      <c r="G17" s="24">
        <v>27</v>
      </c>
      <c r="H17" s="18">
        <v>0</v>
      </c>
      <c r="I17" s="19">
        <v>0</v>
      </c>
      <c r="J17" s="24">
        <v>1</v>
      </c>
      <c r="K17" s="18">
        <v>0</v>
      </c>
      <c r="L17" s="19">
        <v>0</v>
      </c>
      <c r="M17" s="18">
        <v>1</v>
      </c>
      <c r="N17" s="18">
        <v>0</v>
      </c>
      <c r="O17" s="19">
        <v>0</v>
      </c>
      <c r="P17" s="24">
        <v>1</v>
      </c>
      <c r="Q17" s="18">
        <v>0</v>
      </c>
      <c r="R17" s="19">
        <v>0</v>
      </c>
      <c r="S17" s="18">
        <v>0</v>
      </c>
      <c r="T17" s="18">
        <v>0</v>
      </c>
      <c r="U17" s="19"/>
      <c r="V17" s="18">
        <v>0</v>
      </c>
      <c r="W17" s="18">
        <v>0</v>
      </c>
      <c r="X17" s="19"/>
    </row>
    <row r="18" spans="1:24" x14ac:dyDescent="0.25">
      <c r="A18" s="26" t="s">
        <v>34</v>
      </c>
      <c r="B18" s="18">
        <v>33</v>
      </c>
      <c r="C18" s="24">
        <v>2</v>
      </c>
      <c r="D18" s="24">
        <v>1</v>
      </c>
      <c r="E18" s="18">
        <v>1</v>
      </c>
      <c r="F18" s="19">
        <v>3.0303030303030304E-2</v>
      </c>
      <c r="G18" s="24">
        <v>30</v>
      </c>
      <c r="H18" s="18">
        <v>0</v>
      </c>
      <c r="I18" s="19">
        <v>0</v>
      </c>
      <c r="J18" s="24">
        <v>1</v>
      </c>
      <c r="K18" s="18">
        <v>1</v>
      </c>
      <c r="L18" s="19">
        <v>1</v>
      </c>
      <c r="M18" s="18">
        <v>1</v>
      </c>
      <c r="N18" s="18">
        <v>0</v>
      </c>
      <c r="O18" s="19">
        <v>0</v>
      </c>
      <c r="P18" s="24">
        <v>1</v>
      </c>
      <c r="Q18" s="18">
        <v>0</v>
      </c>
      <c r="R18" s="19">
        <v>0</v>
      </c>
      <c r="S18" s="18">
        <v>0</v>
      </c>
      <c r="T18" s="18">
        <v>0</v>
      </c>
      <c r="U18" s="19"/>
      <c r="V18" s="18">
        <v>0</v>
      </c>
      <c r="W18" s="18">
        <v>0</v>
      </c>
      <c r="X18" s="19"/>
    </row>
    <row r="19" spans="1:24" x14ac:dyDescent="0.25">
      <c r="A19" s="26" t="s">
        <v>44</v>
      </c>
      <c r="B19" s="18">
        <v>276</v>
      </c>
      <c r="C19" s="24">
        <v>75</v>
      </c>
      <c r="D19" s="24">
        <v>1</v>
      </c>
      <c r="E19" s="18">
        <v>74</v>
      </c>
      <c r="F19" s="19">
        <v>0.26811594202898553</v>
      </c>
      <c r="G19" s="24">
        <v>234</v>
      </c>
      <c r="H19" s="18">
        <v>53</v>
      </c>
      <c r="I19" s="19">
        <v>0.2264957264957265</v>
      </c>
      <c r="J19" s="24">
        <v>20</v>
      </c>
      <c r="K19" s="18">
        <v>7</v>
      </c>
      <c r="L19" s="19">
        <v>0.35</v>
      </c>
      <c r="M19" s="18">
        <v>13</v>
      </c>
      <c r="N19" s="18">
        <v>8</v>
      </c>
      <c r="O19" s="19">
        <v>0.61538461538461542</v>
      </c>
      <c r="P19" s="24">
        <v>5</v>
      </c>
      <c r="Q19" s="18">
        <v>2</v>
      </c>
      <c r="R19" s="19">
        <v>0.4</v>
      </c>
      <c r="S19" s="18">
        <v>0</v>
      </c>
      <c r="T19" s="18">
        <v>0</v>
      </c>
      <c r="U19" s="19"/>
      <c r="V19" s="18">
        <v>0</v>
      </c>
      <c r="W19" s="18">
        <v>0</v>
      </c>
      <c r="X19" s="19"/>
    </row>
    <row r="20" spans="1:24" x14ac:dyDescent="0.25">
      <c r="A20" s="26" t="s">
        <v>9</v>
      </c>
      <c r="B20" s="18">
        <v>23</v>
      </c>
      <c r="C20" s="24">
        <v>4</v>
      </c>
      <c r="D20" s="24">
        <v>1</v>
      </c>
      <c r="E20" s="18">
        <v>3</v>
      </c>
      <c r="F20" s="19">
        <v>0.13043478260869565</v>
      </c>
      <c r="G20" s="24">
        <v>22</v>
      </c>
      <c r="H20" s="18">
        <v>3</v>
      </c>
      <c r="I20" s="19">
        <v>0.13636363636363635</v>
      </c>
      <c r="J20" s="24">
        <v>1</v>
      </c>
      <c r="K20" s="18">
        <v>0</v>
      </c>
      <c r="L20" s="19">
        <v>0</v>
      </c>
      <c r="M20" s="18">
        <v>0</v>
      </c>
      <c r="N20" s="18">
        <v>0</v>
      </c>
      <c r="O20" s="19"/>
      <c r="P20" s="24">
        <v>0</v>
      </c>
      <c r="Q20" s="18">
        <v>0</v>
      </c>
      <c r="R20" s="19"/>
      <c r="S20" s="18">
        <v>0</v>
      </c>
      <c r="T20" s="18">
        <v>0</v>
      </c>
      <c r="U20" s="19"/>
      <c r="V20" s="18">
        <v>0</v>
      </c>
      <c r="W20" s="18">
        <v>0</v>
      </c>
      <c r="X20" s="19"/>
    </row>
    <row r="21" spans="1:24" x14ac:dyDescent="0.25">
      <c r="A21" s="26" t="s">
        <v>39</v>
      </c>
      <c r="B21" s="18">
        <v>117</v>
      </c>
      <c r="C21" s="24">
        <v>9</v>
      </c>
      <c r="D21" s="24">
        <v>0</v>
      </c>
      <c r="E21" s="18">
        <v>9</v>
      </c>
      <c r="F21" s="19">
        <v>7.6923076923076927E-2</v>
      </c>
      <c r="G21" s="24">
        <v>100</v>
      </c>
      <c r="H21" s="18">
        <v>6</v>
      </c>
      <c r="I21" s="19">
        <v>0.06</v>
      </c>
      <c r="J21" s="24">
        <v>7</v>
      </c>
      <c r="K21" s="18">
        <v>3</v>
      </c>
      <c r="L21" s="19">
        <v>0.42857142857142855</v>
      </c>
      <c r="M21" s="18">
        <v>9</v>
      </c>
      <c r="N21" s="18">
        <v>0</v>
      </c>
      <c r="O21" s="19">
        <v>0</v>
      </c>
      <c r="P21" s="24">
        <v>1</v>
      </c>
      <c r="Q21" s="18">
        <v>0</v>
      </c>
      <c r="R21" s="19">
        <v>0</v>
      </c>
      <c r="S21" s="18">
        <v>0</v>
      </c>
      <c r="T21" s="18">
        <v>0</v>
      </c>
      <c r="U21" s="19"/>
      <c r="V21" s="18">
        <v>0</v>
      </c>
      <c r="W21" s="18">
        <v>0</v>
      </c>
      <c r="X21" s="19"/>
    </row>
    <row r="22" spans="1:24" x14ac:dyDescent="0.25">
      <c r="A22" s="26" t="s">
        <v>36</v>
      </c>
      <c r="B22" s="18">
        <v>106</v>
      </c>
      <c r="C22" s="24">
        <v>7</v>
      </c>
      <c r="D22" s="24">
        <v>1</v>
      </c>
      <c r="E22" s="18">
        <v>6</v>
      </c>
      <c r="F22" s="19">
        <v>5.6603773584905662E-2</v>
      </c>
      <c r="G22" s="24">
        <v>89</v>
      </c>
      <c r="H22" s="18">
        <v>6</v>
      </c>
      <c r="I22" s="19">
        <v>6.741573033707865E-2</v>
      </c>
      <c r="J22" s="24">
        <v>12</v>
      </c>
      <c r="K22" s="18">
        <v>0</v>
      </c>
      <c r="L22" s="19">
        <v>0</v>
      </c>
      <c r="M22" s="18">
        <v>4</v>
      </c>
      <c r="N22" s="18">
        <v>0</v>
      </c>
      <c r="O22" s="19">
        <v>0</v>
      </c>
      <c r="P22" s="24">
        <v>0</v>
      </c>
      <c r="Q22" s="18">
        <v>0</v>
      </c>
      <c r="R22" s="19"/>
      <c r="S22" s="18">
        <v>1</v>
      </c>
      <c r="T22" s="18">
        <v>0</v>
      </c>
      <c r="U22" s="19">
        <v>0</v>
      </c>
      <c r="V22" s="18">
        <v>0</v>
      </c>
      <c r="W22" s="18">
        <v>0</v>
      </c>
      <c r="X22" s="19"/>
    </row>
    <row r="23" spans="1:24" x14ac:dyDescent="0.25">
      <c r="A23" s="26" t="s">
        <v>43</v>
      </c>
      <c r="B23" s="18">
        <v>194</v>
      </c>
      <c r="C23" s="24">
        <v>22</v>
      </c>
      <c r="D23" s="24">
        <v>2</v>
      </c>
      <c r="E23" s="18">
        <v>20</v>
      </c>
      <c r="F23" s="19">
        <v>0.10309278350515463</v>
      </c>
      <c r="G23" s="24">
        <v>171</v>
      </c>
      <c r="H23" s="18">
        <v>12</v>
      </c>
      <c r="I23" s="19">
        <v>7.0175438596491224E-2</v>
      </c>
      <c r="J23" s="24">
        <v>13</v>
      </c>
      <c r="K23" s="18">
        <v>6</v>
      </c>
      <c r="L23" s="19">
        <v>0.46153846153846156</v>
      </c>
      <c r="M23" s="18">
        <v>7</v>
      </c>
      <c r="N23" s="18">
        <v>1</v>
      </c>
      <c r="O23" s="19">
        <v>0.14285714285714285</v>
      </c>
      <c r="P23" s="24">
        <v>2</v>
      </c>
      <c r="Q23" s="18">
        <v>1</v>
      </c>
      <c r="R23" s="19">
        <v>0.5</v>
      </c>
      <c r="S23" s="18">
        <v>0</v>
      </c>
      <c r="T23" s="18">
        <v>0</v>
      </c>
      <c r="U23" s="19"/>
      <c r="V23" s="18">
        <v>0</v>
      </c>
      <c r="W23" s="18">
        <v>0</v>
      </c>
      <c r="X23" s="19"/>
    </row>
    <row r="24" spans="1:24" x14ac:dyDescent="0.25">
      <c r="A24" s="26" t="s">
        <v>45</v>
      </c>
      <c r="B24" s="18">
        <v>314</v>
      </c>
      <c r="C24" s="24">
        <v>65</v>
      </c>
      <c r="D24" s="24">
        <v>8</v>
      </c>
      <c r="E24" s="18">
        <v>57</v>
      </c>
      <c r="F24" s="19">
        <v>0.18152866242038215</v>
      </c>
      <c r="G24" s="24">
        <v>282</v>
      </c>
      <c r="H24" s="18">
        <v>52</v>
      </c>
      <c r="I24" s="19">
        <v>0.18439716312056736</v>
      </c>
      <c r="J24" s="24">
        <v>16</v>
      </c>
      <c r="K24" s="18">
        <v>3</v>
      </c>
      <c r="L24" s="19">
        <v>0.1875</v>
      </c>
      <c r="M24" s="18">
        <v>5</v>
      </c>
      <c r="N24" s="18">
        <v>2</v>
      </c>
      <c r="O24" s="19">
        <v>0.4</v>
      </c>
      <c r="P24" s="24">
        <v>6</v>
      </c>
      <c r="Q24" s="18">
        <v>0</v>
      </c>
      <c r="R24" s="19">
        <v>0</v>
      </c>
      <c r="S24" s="18">
        <v>0</v>
      </c>
      <c r="T24" s="18">
        <v>0</v>
      </c>
      <c r="U24" s="19"/>
      <c r="V24" s="18">
        <v>0</v>
      </c>
      <c r="W24" s="18">
        <v>0</v>
      </c>
      <c r="X24" s="19"/>
    </row>
    <row r="25" spans="1:24" x14ac:dyDescent="0.25">
      <c r="A25" s="26" t="s">
        <v>37</v>
      </c>
      <c r="B25" s="18">
        <v>105</v>
      </c>
      <c r="C25" s="24">
        <v>5</v>
      </c>
      <c r="D25" s="24">
        <v>0</v>
      </c>
      <c r="E25" s="18">
        <v>5</v>
      </c>
      <c r="F25" s="19">
        <v>4.7619047619047616E-2</v>
      </c>
      <c r="G25" s="24">
        <v>94</v>
      </c>
      <c r="H25" s="18">
        <v>4</v>
      </c>
      <c r="I25" s="19">
        <v>4.2553191489361701E-2</v>
      </c>
      <c r="J25" s="24">
        <v>2</v>
      </c>
      <c r="K25" s="18">
        <v>0</v>
      </c>
      <c r="L25" s="19">
        <v>0</v>
      </c>
      <c r="M25" s="18">
        <v>8</v>
      </c>
      <c r="N25" s="18">
        <v>1</v>
      </c>
      <c r="O25" s="19">
        <v>0.125</v>
      </c>
      <c r="P25" s="24">
        <v>0</v>
      </c>
      <c r="Q25" s="18">
        <v>0</v>
      </c>
      <c r="R25" s="19"/>
      <c r="S25" s="18">
        <v>0</v>
      </c>
      <c r="T25" s="18">
        <v>0</v>
      </c>
      <c r="U25" s="19"/>
      <c r="V25" s="18">
        <v>0</v>
      </c>
      <c r="W25" s="18">
        <v>0</v>
      </c>
      <c r="X25" s="19"/>
    </row>
    <row r="26" spans="1:24" x14ac:dyDescent="0.25">
      <c r="A26" s="26" t="s">
        <v>24</v>
      </c>
      <c r="B26" s="18">
        <v>41</v>
      </c>
      <c r="C26" s="24">
        <v>4</v>
      </c>
      <c r="D26" s="24">
        <v>0</v>
      </c>
      <c r="E26" s="18">
        <v>4</v>
      </c>
      <c r="F26" s="19">
        <v>9.7560975609756101E-2</v>
      </c>
      <c r="G26" s="24">
        <v>30</v>
      </c>
      <c r="H26" s="18">
        <v>2</v>
      </c>
      <c r="I26" s="19">
        <v>6.6666666666666666E-2</v>
      </c>
      <c r="J26" s="24">
        <v>6</v>
      </c>
      <c r="K26" s="18">
        <v>1</v>
      </c>
      <c r="L26" s="19">
        <v>0.16666666666666666</v>
      </c>
      <c r="M26" s="18">
        <v>3</v>
      </c>
      <c r="N26" s="18">
        <v>1</v>
      </c>
      <c r="O26" s="19">
        <v>0.33333333333333331</v>
      </c>
      <c r="P26" s="24">
        <v>0</v>
      </c>
      <c r="Q26" s="18">
        <v>0</v>
      </c>
      <c r="R26" s="19"/>
      <c r="S26" s="18">
        <v>0</v>
      </c>
      <c r="T26" s="18">
        <v>0</v>
      </c>
      <c r="U26" s="19"/>
      <c r="V26" s="18">
        <v>0</v>
      </c>
      <c r="W26" s="18">
        <v>0</v>
      </c>
      <c r="X26" s="19"/>
    </row>
    <row r="27" spans="1:24" ht="24" x14ac:dyDescent="0.25">
      <c r="A27" s="26" t="s">
        <v>3</v>
      </c>
      <c r="B27" s="18">
        <v>22</v>
      </c>
      <c r="C27" s="24">
        <v>2</v>
      </c>
      <c r="D27" s="24">
        <v>0</v>
      </c>
      <c r="E27" s="18">
        <v>2</v>
      </c>
      <c r="F27" s="19">
        <v>9.0909090909090912E-2</v>
      </c>
      <c r="G27" s="24">
        <v>17</v>
      </c>
      <c r="H27" s="18">
        <v>2</v>
      </c>
      <c r="I27" s="19">
        <v>0.11764705882352941</v>
      </c>
      <c r="J27" s="24">
        <v>4</v>
      </c>
      <c r="K27" s="18">
        <v>0</v>
      </c>
      <c r="L27" s="19">
        <v>0</v>
      </c>
      <c r="M27" s="18">
        <v>1</v>
      </c>
      <c r="N27" s="18">
        <v>0</v>
      </c>
      <c r="O27" s="19">
        <v>0</v>
      </c>
      <c r="P27" s="24">
        <v>0</v>
      </c>
      <c r="Q27" s="18">
        <v>0</v>
      </c>
      <c r="R27" s="19"/>
      <c r="S27" s="18">
        <v>0</v>
      </c>
      <c r="T27" s="18">
        <v>0</v>
      </c>
      <c r="U27" s="19"/>
      <c r="V27" s="18">
        <v>0</v>
      </c>
      <c r="W27" s="18">
        <v>0</v>
      </c>
      <c r="X27" s="19"/>
    </row>
    <row r="28" spans="1:24" x14ac:dyDescent="0.25">
      <c r="A28" s="26" t="s">
        <v>14</v>
      </c>
      <c r="B28" s="18">
        <v>30</v>
      </c>
      <c r="C28" s="24">
        <v>1</v>
      </c>
      <c r="D28" s="24">
        <v>1</v>
      </c>
      <c r="E28" s="18">
        <v>0</v>
      </c>
      <c r="F28" s="19">
        <v>0</v>
      </c>
      <c r="G28" s="24">
        <v>30</v>
      </c>
      <c r="H28" s="18">
        <v>0</v>
      </c>
      <c r="I28" s="19">
        <v>0</v>
      </c>
      <c r="J28" s="24">
        <v>0</v>
      </c>
      <c r="K28" s="18">
        <v>0</v>
      </c>
      <c r="L28" s="19"/>
      <c r="M28" s="18">
        <v>0</v>
      </c>
      <c r="N28" s="18">
        <v>0</v>
      </c>
      <c r="O28" s="19"/>
      <c r="P28" s="24">
        <v>0</v>
      </c>
      <c r="Q28" s="18">
        <v>0</v>
      </c>
      <c r="R28" s="19"/>
      <c r="S28" s="18">
        <v>0</v>
      </c>
      <c r="T28" s="18">
        <v>0</v>
      </c>
      <c r="U28" s="19"/>
      <c r="V28" s="18">
        <v>0</v>
      </c>
      <c r="W28" s="18">
        <v>0</v>
      </c>
      <c r="X28" s="19"/>
    </row>
    <row r="29" spans="1:24" x14ac:dyDescent="0.25">
      <c r="A29" s="26" t="s">
        <v>26</v>
      </c>
      <c r="B29" s="18">
        <v>39</v>
      </c>
      <c r="C29" s="24">
        <v>20</v>
      </c>
      <c r="D29" s="24">
        <v>2</v>
      </c>
      <c r="E29" s="18">
        <v>18</v>
      </c>
      <c r="F29" s="19">
        <v>0.46153846153846156</v>
      </c>
      <c r="G29" s="24">
        <v>32</v>
      </c>
      <c r="H29" s="18">
        <v>12</v>
      </c>
      <c r="I29" s="19">
        <v>0.375</v>
      </c>
      <c r="J29" s="24">
        <v>3</v>
      </c>
      <c r="K29" s="18">
        <v>3</v>
      </c>
      <c r="L29" s="19">
        <v>1</v>
      </c>
      <c r="M29" s="18">
        <v>2</v>
      </c>
      <c r="N29" s="18">
        <v>1</v>
      </c>
      <c r="O29" s="19">
        <v>0.5</v>
      </c>
      <c r="P29" s="24">
        <v>0</v>
      </c>
      <c r="Q29" s="18">
        <v>0</v>
      </c>
      <c r="R29" s="19"/>
      <c r="S29" s="18">
        <v>0</v>
      </c>
      <c r="T29" s="18">
        <v>0</v>
      </c>
      <c r="U29" s="19"/>
      <c r="V29" s="18">
        <v>0</v>
      </c>
      <c r="W29" s="18">
        <v>0</v>
      </c>
      <c r="X29" s="19"/>
    </row>
    <row r="30" spans="1:24" x14ac:dyDescent="0.25">
      <c r="A30" s="26" t="s">
        <v>27</v>
      </c>
      <c r="B30" s="18">
        <v>44</v>
      </c>
      <c r="C30" s="24">
        <v>2</v>
      </c>
      <c r="D30" s="24">
        <v>0</v>
      </c>
      <c r="E30" s="18">
        <v>2</v>
      </c>
      <c r="F30" s="19">
        <v>4.5454545454545456E-2</v>
      </c>
      <c r="G30" s="24">
        <v>39</v>
      </c>
      <c r="H30" s="18">
        <v>2</v>
      </c>
      <c r="I30" s="19">
        <v>5.128205128205128E-2</v>
      </c>
      <c r="J30" s="24">
        <v>1</v>
      </c>
      <c r="K30" s="18">
        <v>0</v>
      </c>
      <c r="L30" s="19">
        <v>0</v>
      </c>
      <c r="M30" s="18">
        <v>1</v>
      </c>
      <c r="N30" s="18">
        <v>0</v>
      </c>
      <c r="O30" s="19">
        <v>0</v>
      </c>
      <c r="P30" s="24">
        <v>3</v>
      </c>
      <c r="Q30" s="18">
        <v>0</v>
      </c>
      <c r="R30" s="19">
        <v>0</v>
      </c>
      <c r="S30" s="18">
        <v>0</v>
      </c>
      <c r="T30" s="18">
        <v>0</v>
      </c>
      <c r="U30" s="19"/>
      <c r="V30" s="18">
        <v>0</v>
      </c>
      <c r="W30" s="18">
        <v>0</v>
      </c>
      <c r="X30" s="19"/>
    </row>
    <row r="31" spans="1:24" x14ac:dyDescent="0.25">
      <c r="A31" s="26" t="s">
        <v>5</v>
      </c>
      <c r="B31" s="18">
        <v>22</v>
      </c>
      <c r="C31" s="24">
        <v>3</v>
      </c>
      <c r="D31" s="24">
        <v>0</v>
      </c>
      <c r="E31" s="18">
        <v>3</v>
      </c>
      <c r="F31" s="19">
        <v>0.13636363636363635</v>
      </c>
      <c r="G31" s="24">
        <v>19</v>
      </c>
      <c r="H31" s="18">
        <v>3</v>
      </c>
      <c r="I31" s="19">
        <v>0.15789473684210525</v>
      </c>
      <c r="J31" s="24">
        <v>3</v>
      </c>
      <c r="K31" s="18">
        <v>0</v>
      </c>
      <c r="L31" s="19">
        <v>0</v>
      </c>
      <c r="M31" s="18">
        <v>0</v>
      </c>
      <c r="N31" s="18">
        <v>0</v>
      </c>
      <c r="O31" s="19"/>
      <c r="P31" s="24">
        <v>0</v>
      </c>
      <c r="Q31" s="18">
        <v>0</v>
      </c>
      <c r="R31" s="19"/>
      <c r="S31" s="18">
        <v>0</v>
      </c>
      <c r="T31" s="18">
        <v>0</v>
      </c>
      <c r="U31" s="19"/>
      <c r="V31" s="18">
        <v>0</v>
      </c>
      <c r="W31" s="18">
        <v>0</v>
      </c>
      <c r="X31" s="19"/>
    </row>
    <row r="32" spans="1:24" x14ac:dyDescent="0.25">
      <c r="A32" s="26" t="s">
        <v>47</v>
      </c>
      <c r="B32" s="18">
        <v>448</v>
      </c>
      <c r="C32" s="24">
        <v>13</v>
      </c>
      <c r="D32" s="24">
        <v>0</v>
      </c>
      <c r="E32" s="18">
        <v>13</v>
      </c>
      <c r="F32" s="19">
        <v>2.9017857142857144E-2</v>
      </c>
      <c r="G32" s="24">
        <v>402</v>
      </c>
      <c r="H32" s="18">
        <v>10</v>
      </c>
      <c r="I32" s="19">
        <v>2.4875621890547265E-2</v>
      </c>
      <c r="J32" s="24">
        <v>20</v>
      </c>
      <c r="K32" s="18">
        <v>2</v>
      </c>
      <c r="L32" s="19">
        <v>0.1</v>
      </c>
      <c r="M32" s="18">
        <v>14</v>
      </c>
      <c r="N32" s="18">
        <v>1</v>
      </c>
      <c r="O32" s="19">
        <v>7.1428571428571425E-2</v>
      </c>
      <c r="P32" s="24">
        <v>2</v>
      </c>
      <c r="Q32" s="18">
        <v>0</v>
      </c>
      <c r="R32" s="19">
        <v>0</v>
      </c>
      <c r="S32" s="18">
        <v>0</v>
      </c>
      <c r="T32" s="18">
        <v>0</v>
      </c>
      <c r="U32" s="19"/>
      <c r="V32" s="18">
        <v>0</v>
      </c>
      <c r="W32" s="18">
        <v>0</v>
      </c>
      <c r="X32" s="19"/>
    </row>
    <row r="33" spans="1:24" x14ac:dyDescent="0.25">
      <c r="A33" s="26" t="s">
        <v>40</v>
      </c>
      <c r="B33" s="18">
        <v>108</v>
      </c>
      <c r="C33" s="24">
        <v>22</v>
      </c>
      <c r="D33" s="24">
        <v>4</v>
      </c>
      <c r="E33" s="18">
        <v>18</v>
      </c>
      <c r="F33" s="19">
        <v>0.16666666666666666</v>
      </c>
      <c r="G33" s="24">
        <v>92</v>
      </c>
      <c r="H33" s="18">
        <v>14</v>
      </c>
      <c r="I33" s="19">
        <v>0.15217391304347827</v>
      </c>
      <c r="J33" s="24">
        <v>8</v>
      </c>
      <c r="K33" s="18">
        <v>2</v>
      </c>
      <c r="L33" s="19">
        <v>0.25</v>
      </c>
      <c r="M33" s="18">
        <v>6</v>
      </c>
      <c r="N33" s="18">
        <v>1</v>
      </c>
      <c r="O33" s="19">
        <v>0.16666666666666666</v>
      </c>
      <c r="P33" s="24">
        <v>1</v>
      </c>
      <c r="Q33" s="18">
        <v>0</v>
      </c>
      <c r="R33" s="19">
        <v>0</v>
      </c>
      <c r="S33" s="18">
        <v>0</v>
      </c>
      <c r="T33" s="18">
        <v>0</v>
      </c>
      <c r="U33" s="19"/>
      <c r="V33" s="18">
        <v>1</v>
      </c>
      <c r="W33" s="18">
        <v>1</v>
      </c>
      <c r="X33" s="19">
        <v>1</v>
      </c>
    </row>
    <row r="34" spans="1:24" x14ac:dyDescent="0.25">
      <c r="A34" s="26" t="s">
        <v>10</v>
      </c>
      <c r="B34" s="18">
        <v>25</v>
      </c>
      <c r="C34" s="24">
        <v>3</v>
      </c>
      <c r="D34" s="24">
        <v>0</v>
      </c>
      <c r="E34" s="18">
        <v>3</v>
      </c>
      <c r="F34" s="19">
        <v>0.12</v>
      </c>
      <c r="G34" s="24">
        <v>17</v>
      </c>
      <c r="H34" s="18">
        <v>3</v>
      </c>
      <c r="I34" s="19">
        <v>0.17647058823529413</v>
      </c>
      <c r="J34" s="24">
        <v>2</v>
      </c>
      <c r="K34" s="18">
        <v>0</v>
      </c>
      <c r="L34" s="19">
        <v>0</v>
      </c>
      <c r="M34" s="18">
        <v>5</v>
      </c>
      <c r="N34" s="18">
        <v>0</v>
      </c>
      <c r="O34" s="19">
        <v>0</v>
      </c>
      <c r="P34" s="24">
        <v>0</v>
      </c>
      <c r="Q34" s="18">
        <v>0</v>
      </c>
      <c r="R34" s="19"/>
      <c r="S34" s="18">
        <v>0</v>
      </c>
      <c r="T34" s="18">
        <v>0</v>
      </c>
      <c r="U34" s="19"/>
      <c r="V34" s="18">
        <v>1</v>
      </c>
      <c r="W34" s="18">
        <v>0</v>
      </c>
      <c r="X34" s="19">
        <v>0</v>
      </c>
    </row>
    <row r="35" spans="1:24" x14ac:dyDescent="0.25">
      <c r="A35" s="26" t="s">
        <v>22</v>
      </c>
      <c r="B35" s="18">
        <v>36</v>
      </c>
      <c r="C35" s="24">
        <v>7</v>
      </c>
      <c r="D35" s="24">
        <v>0</v>
      </c>
      <c r="E35" s="18">
        <v>7</v>
      </c>
      <c r="F35" s="19">
        <v>0.19444444444444445</v>
      </c>
      <c r="G35" s="24">
        <v>27</v>
      </c>
      <c r="H35" s="18">
        <v>5</v>
      </c>
      <c r="I35" s="19">
        <v>0.18518518518518517</v>
      </c>
      <c r="J35" s="24">
        <v>5</v>
      </c>
      <c r="K35" s="18">
        <v>2</v>
      </c>
      <c r="L35" s="19">
        <v>0.4</v>
      </c>
      <c r="M35" s="18">
        <v>1</v>
      </c>
      <c r="N35" s="18">
        <v>0</v>
      </c>
      <c r="O35" s="19">
        <v>0</v>
      </c>
      <c r="P35" s="24">
        <v>0</v>
      </c>
      <c r="Q35" s="18">
        <v>0</v>
      </c>
      <c r="R35" s="19"/>
      <c r="S35" s="18">
        <v>2</v>
      </c>
      <c r="T35" s="18">
        <v>0</v>
      </c>
      <c r="U35" s="19">
        <v>0</v>
      </c>
      <c r="V35" s="18">
        <v>0</v>
      </c>
      <c r="W35" s="18">
        <v>0</v>
      </c>
      <c r="X35" s="19"/>
    </row>
    <row r="36" spans="1:24" x14ac:dyDescent="0.25">
      <c r="A36" s="26" t="s">
        <v>19</v>
      </c>
      <c r="B36" s="18">
        <v>23</v>
      </c>
      <c r="C36" s="24">
        <v>11</v>
      </c>
      <c r="D36" s="24">
        <v>3</v>
      </c>
      <c r="E36" s="18">
        <v>8</v>
      </c>
      <c r="F36" s="19">
        <v>0.34782608695652173</v>
      </c>
      <c r="G36" s="24">
        <v>18</v>
      </c>
      <c r="H36" s="18">
        <v>6</v>
      </c>
      <c r="I36" s="19">
        <v>0.33333333333333331</v>
      </c>
      <c r="J36" s="24">
        <v>2</v>
      </c>
      <c r="K36" s="18">
        <v>1</v>
      </c>
      <c r="L36" s="19">
        <v>0.5</v>
      </c>
      <c r="M36" s="18">
        <v>0</v>
      </c>
      <c r="N36" s="18">
        <v>0</v>
      </c>
      <c r="O36" s="19"/>
      <c r="P36" s="24">
        <v>0</v>
      </c>
      <c r="Q36" s="18">
        <v>0</v>
      </c>
      <c r="R36" s="19"/>
      <c r="S36" s="18">
        <v>0</v>
      </c>
      <c r="T36" s="18">
        <v>0</v>
      </c>
      <c r="U36" s="19"/>
      <c r="V36" s="18">
        <v>1</v>
      </c>
      <c r="W36" s="18">
        <v>1</v>
      </c>
      <c r="X36" s="19">
        <v>1</v>
      </c>
    </row>
    <row r="37" spans="1:24" x14ac:dyDescent="0.25">
      <c r="A37" s="26" t="s">
        <v>28</v>
      </c>
      <c r="B37" s="18">
        <v>54</v>
      </c>
      <c r="C37" s="24">
        <v>9</v>
      </c>
      <c r="D37" s="24">
        <v>0</v>
      </c>
      <c r="E37" s="18">
        <v>9</v>
      </c>
      <c r="F37" s="19">
        <v>0.16666666666666666</v>
      </c>
      <c r="G37" s="24">
        <v>48</v>
      </c>
      <c r="H37" s="18">
        <v>8</v>
      </c>
      <c r="I37" s="19">
        <v>0.16666666666666666</v>
      </c>
      <c r="J37" s="24">
        <v>6</v>
      </c>
      <c r="K37" s="18">
        <v>1</v>
      </c>
      <c r="L37" s="19">
        <v>0.16666666666666666</v>
      </c>
      <c r="M37" s="18">
        <v>0</v>
      </c>
      <c r="N37" s="18">
        <v>0</v>
      </c>
      <c r="O37" s="19"/>
      <c r="P37" s="24">
        <v>0</v>
      </c>
      <c r="Q37" s="18">
        <v>0</v>
      </c>
      <c r="R37" s="19"/>
      <c r="S37" s="18">
        <v>0</v>
      </c>
      <c r="T37" s="18">
        <v>0</v>
      </c>
      <c r="U37" s="19"/>
      <c r="V37" s="18">
        <v>0</v>
      </c>
      <c r="W37" s="18">
        <v>0</v>
      </c>
      <c r="X37" s="19"/>
    </row>
    <row r="38" spans="1:24" x14ac:dyDescent="0.25">
      <c r="A38" s="26" t="s">
        <v>64</v>
      </c>
      <c r="B38" s="18">
        <v>51</v>
      </c>
      <c r="C38" s="24">
        <v>27</v>
      </c>
      <c r="D38" s="24">
        <v>9</v>
      </c>
      <c r="E38" s="18">
        <v>18</v>
      </c>
      <c r="F38" s="19">
        <v>0.35294117647058826</v>
      </c>
      <c r="G38" s="24">
        <v>34</v>
      </c>
      <c r="H38" s="18">
        <v>9</v>
      </c>
      <c r="I38" s="19">
        <v>0.26470588235294118</v>
      </c>
      <c r="J38" s="24">
        <v>10</v>
      </c>
      <c r="K38" s="18">
        <v>9</v>
      </c>
      <c r="L38" s="19">
        <v>0.9</v>
      </c>
      <c r="M38" s="18">
        <v>5</v>
      </c>
      <c r="N38" s="18">
        <v>0</v>
      </c>
      <c r="O38" s="19">
        <v>0</v>
      </c>
      <c r="P38" s="24">
        <v>2</v>
      </c>
      <c r="Q38" s="18">
        <v>0</v>
      </c>
      <c r="R38" s="19">
        <v>0</v>
      </c>
      <c r="S38" s="18">
        <v>0</v>
      </c>
      <c r="T38" s="18">
        <v>0</v>
      </c>
      <c r="U38" s="19"/>
      <c r="V38" s="18">
        <v>0</v>
      </c>
      <c r="W38" s="18">
        <v>0</v>
      </c>
      <c r="X38" s="19"/>
    </row>
    <row r="39" spans="1:24" x14ac:dyDescent="0.25">
      <c r="A39" s="26" t="s">
        <v>46</v>
      </c>
      <c r="B39" s="18">
        <v>307</v>
      </c>
      <c r="C39" s="24">
        <v>84</v>
      </c>
      <c r="D39" s="24">
        <v>16</v>
      </c>
      <c r="E39" s="18">
        <v>68</v>
      </c>
      <c r="F39" s="19">
        <v>0.22149837133550487</v>
      </c>
      <c r="G39" s="24">
        <v>271</v>
      </c>
      <c r="H39" s="18">
        <v>55</v>
      </c>
      <c r="I39" s="19">
        <v>0.2029520295202952</v>
      </c>
      <c r="J39" s="24">
        <v>17</v>
      </c>
      <c r="K39" s="18">
        <v>3</v>
      </c>
      <c r="L39" s="19">
        <v>0.17647058823529413</v>
      </c>
      <c r="M39" s="18">
        <v>13</v>
      </c>
      <c r="N39" s="18">
        <v>7</v>
      </c>
      <c r="O39" s="19">
        <v>0.53846153846153844</v>
      </c>
      <c r="P39" s="24">
        <v>3</v>
      </c>
      <c r="Q39" s="18">
        <v>1</v>
      </c>
      <c r="R39" s="19">
        <v>0.33333333333333331</v>
      </c>
      <c r="S39" s="18">
        <v>0</v>
      </c>
      <c r="T39" s="18">
        <v>0</v>
      </c>
      <c r="U39" s="19"/>
      <c r="V39" s="18">
        <v>1</v>
      </c>
      <c r="W39" s="18">
        <v>1</v>
      </c>
      <c r="X39" s="19">
        <v>1</v>
      </c>
    </row>
    <row r="40" spans="1:24" x14ac:dyDescent="0.25">
      <c r="A40" s="26" t="s">
        <v>30</v>
      </c>
      <c r="B40" s="18">
        <v>56</v>
      </c>
      <c r="C40" s="24">
        <v>18</v>
      </c>
      <c r="D40" s="24">
        <v>1</v>
      </c>
      <c r="E40" s="18">
        <v>17</v>
      </c>
      <c r="F40" s="19">
        <v>0.30357142857142855</v>
      </c>
      <c r="G40" s="24">
        <v>47</v>
      </c>
      <c r="H40" s="18">
        <v>15</v>
      </c>
      <c r="I40" s="19">
        <v>0.31914893617021278</v>
      </c>
      <c r="J40" s="24">
        <v>3</v>
      </c>
      <c r="K40" s="18">
        <v>1</v>
      </c>
      <c r="L40" s="19">
        <v>0.33333333333333331</v>
      </c>
      <c r="M40" s="18">
        <v>5</v>
      </c>
      <c r="N40" s="18">
        <v>1</v>
      </c>
      <c r="O40" s="19">
        <v>0.2</v>
      </c>
      <c r="P40" s="24">
        <v>0</v>
      </c>
      <c r="Q40" s="18">
        <v>0</v>
      </c>
      <c r="R40" s="19"/>
      <c r="S40" s="18">
        <v>0</v>
      </c>
      <c r="T40" s="18">
        <v>0</v>
      </c>
      <c r="U40" s="19"/>
      <c r="V40" s="18">
        <v>1</v>
      </c>
      <c r="W40" s="18">
        <v>0</v>
      </c>
      <c r="X40" s="19">
        <v>0</v>
      </c>
    </row>
    <row r="41" spans="1:24" x14ac:dyDescent="0.25">
      <c r="A41" s="26" t="s">
        <v>29</v>
      </c>
      <c r="B41" s="18">
        <v>49</v>
      </c>
      <c r="C41" s="24">
        <v>3</v>
      </c>
      <c r="D41" s="24">
        <v>0</v>
      </c>
      <c r="E41" s="18">
        <v>3</v>
      </c>
      <c r="F41" s="19">
        <v>6.1224489795918366E-2</v>
      </c>
      <c r="G41" s="24">
        <v>38</v>
      </c>
      <c r="H41" s="18">
        <v>3</v>
      </c>
      <c r="I41" s="19">
        <v>7.8947368421052627E-2</v>
      </c>
      <c r="J41" s="24">
        <v>8</v>
      </c>
      <c r="K41" s="18">
        <v>0</v>
      </c>
      <c r="L41" s="19">
        <v>0</v>
      </c>
      <c r="M41" s="18">
        <v>3</v>
      </c>
      <c r="N41" s="18">
        <v>0</v>
      </c>
      <c r="O41" s="19">
        <v>0</v>
      </c>
      <c r="P41" s="24">
        <v>0</v>
      </c>
      <c r="Q41" s="18">
        <v>0</v>
      </c>
      <c r="R41" s="19"/>
      <c r="S41" s="18">
        <v>0</v>
      </c>
      <c r="T41" s="18">
        <v>0</v>
      </c>
      <c r="U41" s="19"/>
      <c r="V41" s="18">
        <v>0</v>
      </c>
      <c r="W41" s="18">
        <v>0</v>
      </c>
      <c r="X41" s="19"/>
    </row>
    <row r="42" spans="1:24" x14ac:dyDescent="0.25">
      <c r="A42" s="26" t="s">
        <v>15</v>
      </c>
      <c r="B42" s="18">
        <v>29</v>
      </c>
      <c r="C42" s="24">
        <v>0</v>
      </c>
      <c r="D42" s="24">
        <v>0</v>
      </c>
      <c r="E42" s="18">
        <v>0</v>
      </c>
      <c r="F42" s="19">
        <v>0</v>
      </c>
      <c r="G42" s="24">
        <v>26</v>
      </c>
      <c r="H42" s="18">
        <v>0</v>
      </c>
      <c r="I42" s="19">
        <v>0</v>
      </c>
      <c r="J42" s="24">
        <v>0</v>
      </c>
      <c r="K42" s="18">
        <v>0</v>
      </c>
      <c r="L42" s="19"/>
      <c r="M42" s="18">
        <v>2</v>
      </c>
      <c r="N42" s="18">
        <v>0</v>
      </c>
      <c r="O42" s="19">
        <v>0</v>
      </c>
      <c r="P42" s="24">
        <v>1</v>
      </c>
      <c r="Q42" s="18">
        <v>0</v>
      </c>
      <c r="R42" s="19">
        <v>0</v>
      </c>
      <c r="S42" s="18">
        <v>0</v>
      </c>
      <c r="T42" s="18">
        <v>0</v>
      </c>
      <c r="U42" s="19"/>
      <c r="V42" s="18">
        <v>0</v>
      </c>
      <c r="W42" s="18">
        <v>0</v>
      </c>
      <c r="X42" s="19"/>
    </row>
    <row r="43" spans="1:24" x14ac:dyDescent="0.25">
      <c r="A43" s="26" t="s">
        <v>23</v>
      </c>
      <c r="B43" s="18">
        <v>30</v>
      </c>
      <c r="C43" s="24">
        <v>5</v>
      </c>
      <c r="D43" s="24">
        <v>3</v>
      </c>
      <c r="E43" s="18">
        <v>2</v>
      </c>
      <c r="F43" s="19">
        <v>6.6666666666666666E-2</v>
      </c>
      <c r="G43" s="24">
        <v>24</v>
      </c>
      <c r="H43" s="18">
        <v>2</v>
      </c>
      <c r="I43" s="19">
        <v>8.3333333333333329E-2</v>
      </c>
      <c r="J43" s="24">
        <v>3</v>
      </c>
      <c r="K43" s="18">
        <v>0</v>
      </c>
      <c r="L43" s="19">
        <v>0</v>
      </c>
      <c r="M43" s="18">
        <v>1</v>
      </c>
      <c r="N43" s="18">
        <v>0</v>
      </c>
      <c r="O43" s="19">
        <v>0</v>
      </c>
      <c r="P43" s="24">
        <v>1</v>
      </c>
      <c r="Q43" s="18">
        <v>0</v>
      </c>
      <c r="R43" s="19">
        <v>0</v>
      </c>
      <c r="S43" s="18">
        <v>0</v>
      </c>
      <c r="T43" s="18">
        <v>0</v>
      </c>
      <c r="U43" s="19"/>
      <c r="V43" s="18">
        <v>1</v>
      </c>
      <c r="W43" s="18">
        <v>0</v>
      </c>
      <c r="X43" s="19">
        <v>0</v>
      </c>
    </row>
    <row r="44" spans="1:24" x14ac:dyDescent="0.25">
      <c r="A44" s="26" t="s">
        <v>16</v>
      </c>
      <c r="B44" s="18">
        <v>31</v>
      </c>
      <c r="C44" s="24">
        <v>12</v>
      </c>
      <c r="D44" s="24">
        <v>0</v>
      </c>
      <c r="E44" s="18">
        <v>12</v>
      </c>
      <c r="F44" s="19">
        <v>0.38709677419354838</v>
      </c>
      <c r="G44" s="24">
        <v>30</v>
      </c>
      <c r="H44" s="18">
        <v>11</v>
      </c>
      <c r="I44" s="19">
        <v>0.36666666666666664</v>
      </c>
      <c r="J44" s="24">
        <v>1</v>
      </c>
      <c r="K44" s="18">
        <v>1</v>
      </c>
      <c r="L44" s="19">
        <v>1</v>
      </c>
      <c r="M44" s="18">
        <v>0</v>
      </c>
      <c r="N44" s="18">
        <v>0</v>
      </c>
      <c r="O44" s="19"/>
      <c r="P44" s="24">
        <v>0</v>
      </c>
      <c r="Q44" s="18">
        <v>0</v>
      </c>
      <c r="R44" s="19"/>
      <c r="S44" s="18">
        <v>0</v>
      </c>
      <c r="T44" s="18">
        <v>0</v>
      </c>
      <c r="U44" s="19"/>
      <c r="V44" s="18">
        <v>0</v>
      </c>
      <c r="W44" s="18">
        <v>0</v>
      </c>
      <c r="X44" s="19"/>
    </row>
    <row r="45" spans="1:24" x14ac:dyDescent="0.25">
      <c r="A45" s="26" t="s">
        <v>42</v>
      </c>
      <c r="B45" s="18">
        <v>169</v>
      </c>
      <c r="C45" s="24">
        <v>29</v>
      </c>
      <c r="D45" s="24">
        <v>4</v>
      </c>
      <c r="E45" s="18">
        <v>25</v>
      </c>
      <c r="F45" s="19">
        <v>0.14792899408284024</v>
      </c>
      <c r="G45" s="24">
        <v>146</v>
      </c>
      <c r="H45" s="18">
        <v>21</v>
      </c>
      <c r="I45" s="19">
        <v>0.14383561643835616</v>
      </c>
      <c r="J45" s="24">
        <v>12</v>
      </c>
      <c r="K45" s="18">
        <v>2</v>
      </c>
      <c r="L45" s="19">
        <v>0.16666666666666666</v>
      </c>
      <c r="M45" s="18">
        <v>7</v>
      </c>
      <c r="N45" s="18">
        <v>2</v>
      </c>
      <c r="O45" s="19">
        <v>0.2857142857142857</v>
      </c>
      <c r="P45" s="24">
        <v>3</v>
      </c>
      <c r="Q45" s="18">
        <v>0</v>
      </c>
      <c r="R45" s="19">
        <v>0</v>
      </c>
      <c r="S45" s="18">
        <v>0</v>
      </c>
      <c r="T45" s="18">
        <v>0</v>
      </c>
      <c r="U45" s="19"/>
      <c r="V45" s="18">
        <v>0</v>
      </c>
      <c r="W45" s="18">
        <v>0</v>
      </c>
      <c r="X45" s="19"/>
    </row>
    <row r="46" spans="1:24" x14ac:dyDescent="0.25">
      <c r="A46" s="26" t="s">
        <v>4</v>
      </c>
      <c r="B46" s="18">
        <v>22</v>
      </c>
      <c r="C46" s="24">
        <v>0</v>
      </c>
      <c r="D46" s="24">
        <v>0</v>
      </c>
      <c r="E46" s="18">
        <v>0</v>
      </c>
      <c r="F46" s="19">
        <v>0</v>
      </c>
      <c r="G46" s="24">
        <v>19</v>
      </c>
      <c r="H46" s="18">
        <v>0</v>
      </c>
      <c r="I46" s="19">
        <v>0</v>
      </c>
      <c r="J46" s="24">
        <v>3</v>
      </c>
      <c r="K46" s="18">
        <v>0</v>
      </c>
      <c r="L46" s="19">
        <v>0</v>
      </c>
      <c r="M46" s="18">
        <v>0</v>
      </c>
      <c r="N46" s="18">
        <v>0</v>
      </c>
      <c r="O46" s="19"/>
      <c r="P46" s="24">
        <v>0</v>
      </c>
      <c r="Q46" s="18">
        <v>0</v>
      </c>
      <c r="R46" s="19"/>
      <c r="S46" s="18">
        <v>0</v>
      </c>
      <c r="T46" s="18">
        <v>0</v>
      </c>
      <c r="U46" s="19"/>
      <c r="V46" s="18">
        <v>0</v>
      </c>
      <c r="W46" s="18">
        <v>0</v>
      </c>
      <c r="X46" s="19"/>
    </row>
    <row r="47" spans="1:24" x14ac:dyDescent="0.25">
      <c r="A47" s="26" t="s">
        <v>11</v>
      </c>
      <c r="B47" s="18">
        <v>25</v>
      </c>
      <c r="C47" s="24">
        <v>0</v>
      </c>
      <c r="D47" s="24">
        <v>0</v>
      </c>
      <c r="E47" s="18">
        <v>0</v>
      </c>
      <c r="F47" s="19">
        <v>0</v>
      </c>
      <c r="G47" s="24">
        <v>24</v>
      </c>
      <c r="H47" s="18">
        <v>0</v>
      </c>
      <c r="I47" s="19">
        <v>0</v>
      </c>
      <c r="J47" s="24">
        <v>0</v>
      </c>
      <c r="K47" s="18">
        <v>0</v>
      </c>
      <c r="L47" s="19"/>
      <c r="M47" s="18">
        <v>0</v>
      </c>
      <c r="N47" s="18">
        <v>0</v>
      </c>
      <c r="O47" s="19"/>
      <c r="P47" s="24">
        <v>1</v>
      </c>
      <c r="Q47" s="18">
        <v>0</v>
      </c>
      <c r="R47" s="19">
        <v>0</v>
      </c>
      <c r="S47" s="18">
        <v>0</v>
      </c>
      <c r="T47" s="18">
        <v>0</v>
      </c>
      <c r="U47" s="19"/>
      <c r="V47" s="18">
        <v>0</v>
      </c>
      <c r="W47" s="18">
        <v>0</v>
      </c>
      <c r="X47" s="19"/>
    </row>
    <row r="48" spans="1:24" x14ac:dyDescent="0.25">
      <c r="A48" s="26" t="s">
        <v>20</v>
      </c>
      <c r="B48" s="18">
        <v>30</v>
      </c>
      <c r="C48" s="24">
        <v>21</v>
      </c>
      <c r="D48" s="24">
        <v>3</v>
      </c>
      <c r="E48" s="18">
        <v>18</v>
      </c>
      <c r="F48" s="19">
        <v>0.6</v>
      </c>
      <c r="G48" s="24">
        <v>27</v>
      </c>
      <c r="H48" s="18">
        <v>15</v>
      </c>
      <c r="I48" s="19">
        <v>0.55555555555555558</v>
      </c>
      <c r="J48" s="24">
        <v>2</v>
      </c>
      <c r="K48" s="18">
        <v>2</v>
      </c>
      <c r="L48" s="19">
        <v>1</v>
      </c>
      <c r="M48" s="18">
        <v>0</v>
      </c>
      <c r="N48" s="18">
        <v>0</v>
      </c>
      <c r="O48" s="19"/>
      <c r="P48" s="24">
        <v>1</v>
      </c>
      <c r="Q48" s="18">
        <v>1</v>
      </c>
      <c r="R48" s="19">
        <v>1</v>
      </c>
      <c r="S48" s="18">
        <v>0</v>
      </c>
      <c r="T48" s="18">
        <v>0</v>
      </c>
      <c r="U48" s="19"/>
      <c r="V48" s="18">
        <v>0</v>
      </c>
      <c r="W48" s="18">
        <v>0</v>
      </c>
      <c r="X48" s="19"/>
    </row>
    <row r="49" spans="1:24" ht="24" x14ac:dyDescent="0.25">
      <c r="A49" s="26" t="s">
        <v>41</v>
      </c>
      <c r="B49" s="18">
        <v>108</v>
      </c>
      <c r="C49" s="24">
        <v>15</v>
      </c>
      <c r="D49" s="24">
        <v>7</v>
      </c>
      <c r="E49" s="18">
        <v>8</v>
      </c>
      <c r="F49" s="19">
        <v>7.407407407407407E-2</v>
      </c>
      <c r="G49" s="24">
        <v>84</v>
      </c>
      <c r="H49" s="18">
        <v>6</v>
      </c>
      <c r="I49" s="19">
        <v>7.1428571428571425E-2</v>
      </c>
      <c r="J49" s="24">
        <v>7</v>
      </c>
      <c r="K49" s="18">
        <v>1</v>
      </c>
      <c r="L49" s="19">
        <v>0.14285714285714285</v>
      </c>
      <c r="M49" s="18">
        <v>12</v>
      </c>
      <c r="N49" s="18">
        <v>1</v>
      </c>
      <c r="O49" s="19">
        <v>8.3333333333333329E-2</v>
      </c>
      <c r="P49" s="24">
        <v>2</v>
      </c>
      <c r="Q49" s="18">
        <v>0</v>
      </c>
      <c r="R49" s="19">
        <v>0</v>
      </c>
      <c r="S49" s="18">
        <v>0</v>
      </c>
      <c r="T49" s="18">
        <v>0</v>
      </c>
      <c r="U49" s="19"/>
      <c r="V49" s="18">
        <v>0</v>
      </c>
      <c r="W49" s="18">
        <v>0</v>
      </c>
      <c r="X49" s="19"/>
    </row>
    <row r="50" spans="1:24" ht="24" x14ac:dyDescent="0.25">
      <c r="A50" s="26" t="s">
        <v>31</v>
      </c>
      <c r="B50" s="18">
        <v>57</v>
      </c>
      <c r="C50" s="24">
        <v>26</v>
      </c>
      <c r="D50" s="24">
        <v>0</v>
      </c>
      <c r="E50" s="18">
        <v>26</v>
      </c>
      <c r="F50" s="19">
        <v>0.45614035087719296</v>
      </c>
      <c r="G50" s="24">
        <v>40</v>
      </c>
      <c r="H50" s="18">
        <v>16</v>
      </c>
      <c r="I50" s="19">
        <v>0.4</v>
      </c>
      <c r="J50" s="24">
        <v>11</v>
      </c>
      <c r="K50" s="18">
        <v>6</v>
      </c>
      <c r="L50" s="19">
        <v>0.54545454545454541</v>
      </c>
      <c r="M50" s="18">
        <v>3</v>
      </c>
      <c r="N50" s="18">
        <v>2</v>
      </c>
      <c r="O50" s="19">
        <v>0.66666666666666663</v>
      </c>
      <c r="P50" s="24">
        <v>0</v>
      </c>
      <c r="Q50" s="18">
        <v>0</v>
      </c>
      <c r="R50" s="19"/>
      <c r="S50" s="18">
        <v>0</v>
      </c>
      <c r="T50" s="18">
        <v>0</v>
      </c>
      <c r="U50" s="19"/>
      <c r="V50" s="18">
        <v>0</v>
      </c>
      <c r="W50" s="18">
        <v>0</v>
      </c>
      <c r="X50" s="19"/>
    </row>
    <row r="51" spans="1:24" x14ac:dyDescent="0.25">
      <c r="A51" s="26" t="s">
        <v>6</v>
      </c>
      <c r="B51" s="18">
        <v>12</v>
      </c>
      <c r="C51" s="24">
        <v>1</v>
      </c>
      <c r="D51" s="24">
        <v>0</v>
      </c>
      <c r="E51" s="18">
        <v>1</v>
      </c>
      <c r="F51" s="19">
        <v>8.3333333333333329E-2</v>
      </c>
      <c r="G51" s="24">
        <v>9</v>
      </c>
      <c r="H51" s="18">
        <v>0</v>
      </c>
      <c r="I51" s="19">
        <v>0</v>
      </c>
      <c r="J51" s="24">
        <v>3</v>
      </c>
      <c r="K51" s="18">
        <v>1</v>
      </c>
      <c r="L51" s="19">
        <v>0.33333333333333331</v>
      </c>
      <c r="M51" s="18">
        <v>0</v>
      </c>
      <c r="N51" s="18">
        <v>0</v>
      </c>
      <c r="O51" s="19"/>
      <c r="P51" s="24">
        <v>0</v>
      </c>
      <c r="Q51" s="18">
        <v>0</v>
      </c>
      <c r="R51" s="19"/>
      <c r="S51" s="18">
        <v>0</v>
      </c>
      <c r="T51" s="18">
        <v>0</v>
      </c>
      <c r="U51" s="19"/>
      <c r="V51" s="18">
        <v>0</v>
      </c>
      <c r="W51" s="18">
        <v>0</v>
      </c>
      <c r="X51" s="19"/>
    </row>
    <row r="52" spans="1:24" s="9" customFormat="1" x14ac:dyDescent="0.25">
      <c r="A52" s="27" t="s">
        <v>66</v>
      </c>
      <c r="B52" s="7">
        <f>SUM(B2:B51)</f>
        <v>4437</v>
      </c>
      <c r="C52" s="7">
        <f t="shared" ref="C52:E52" si="0">SUM(C2:C51)</f>
        <v>778</v>
      </c>
      <c r="D52" s="7">
        <f t="shared" si="0"/>
        <v>128</v>
      </c>
      <c r="E52" s="7">
        <f t="shared" si="0"/>
        <v>650</v>
      </c>
      <c r="F52" s="8">
        <f>+E52/B52</f>
        <v>0.14649537976109983</v>
      </c>
      <c r="G52" s="7">
        <f t="shared" ref="G52" si="1">SUM(G2:G51)</f>
        <v>3911</v>
      </c>
      <c r="H52" s="7">
        <f t="shared" ref="H52" si="2">SUM(H2:H51)</f>
        <v>514</v>
      </c>
      <c r="I52" s="8">
        <f>+H52/G52</f>
        <v>0.13142418818716442</v>
      </c>
      <c r="J52" s="7">
        <f t="shared" ref="J52" si="3">SUM(J2:J51)</f>
        <v>250</v>
      </c>
      <c r="K52" s="7">
        <f t="shared" ref="K52" si="4">SUM(K2:K51)</f>
        <v>70</v>
      </c>
      <c r="L52" s="8">
        <f>+K52/J52</f>
        <v>0.28000000000000003</v>
      </c>
      <c r="M52" s="7">
        <f t="shared" ref="M52" si="5">SUM(M2:M51)</f>
        <v>172</v>
      </c>
      <c r="N52" s="7">
        <f t="shared" ref="N52" si="6">SUM(N2:N51)</f>
        <v>45</v>
      </c>
      <c r="O52" s="8">
        <f>+N52/M52</f>
        <v>0.26162790697674421</v>
      </c>
      <c r="P52" s="7">
        <f t="shared" ref="P52" si="7">SUM(P2:P51)</f>
        <v>47</v>
      </c>
      <c r="Q52" s="7">
        <f t="shared" ref="Q52" si="8">SUM(Q2:Q51)</f>
        <v>5</v>
      </c>
      <c r="R52" s="8">
        <f>+Q52/P52</f>
        <v>0.10638297872340426</v>
      </c>
      <c r="S52" s="7">
        <f t="shared" ref="S52" si="9">SUM(S2:S51)</f>
        <v>4</v>
      </c>
      <c r="T52" s="7">
        <f t="shared" ref="T52" si="10">SUM(T2:T51)</f>
        <v>1</v>
      </c>
      <c r="U52" s="8">
        <f>+T52/S52</f>
        <v>0.25</v>
      </c>
      <c r="V52" s="7">
        <f t="shared" ref="V52" si="11">SUM(V2:V51)</f>
        <v>6</v>
      </c>
      <c r="W52" s="7">
        <f t="shared" ref="W52" si="12">SUM(W2:W51)</f>
        <v>3</v>
      </c>
      <c r="X52" s="8">
        <f>+W52/V52</f>
        <v>0.5</v>
      </c>
    </row>
    <row r="54" spans="1:24" x14ac:dyDescent="0.25">
      <c r="A54" s="37" t="s">
        <v>96</v>
      </c>
      <c r="B54" s="37"/>
      <c r="C54" s="37"/>
      <c r="D54" s="37"/>
      <c r="E54" s="37"/>
      <c r="F54" s="37"/>
      <c r="G54" s="37"/>
      <c r="H54" s="37"/>
      <c r="I54" s="37"/>
      <c r="J54" s="37"/>
      <c r="K54" s="37"/>
      <c r="L54" s="30"/>
      <c r="M54" s="30"/>
      <c r="N54" s="30"/>
    </row>
    <row r="55" spans="1:24" ht="15" customHeight="1" x14ac:dyDescent="0.25">
      <c r="A55" s="39" t="s">
        <v>116</v>
      </c>
      <c r="B55" s="39"/>
      <c r="C55" s="39"/>
      <c r="D55" s="39"/>
      <c r="E55" s="39"/>
      <c r="F55" s="39"/>
      <c r="G55" s="39"/>
      <c r="H55" s="39"/>
      <c r="I55" s="39"/>
      <c r="J55" s="39"/>
      <c r="K55" s="39"/>
      <c r="L55" s="30"/>
      <c r="M55" s="30"/>
      <c r="N55" s="30"/>
    </row>
    <row r="56" spans="1:24" x14ac:dyDescent="0.25">
      <c r="A56" s="39"/>
      <c r="B56" s="39"/>
      <c r="C56" s="39"/>
      <c r="D56" s="39"/>
      <c r="E56" s="39"/>
      <c r="F56" s="39"/>
      <c r="G56" s="39"/>
      <c r="H56" s="39"/>
      <c r="I56" s="39"/>
      <c r="J56" s="39"/>
      <c r="K56" s="39"/>
      <c r="L56" s="30"/>
      <c r="M56" s="30"/>
      <c r="N56" s="30"/>
    </row>
    <row r="57" spans="1:24" ht="15" customHeight="1" x14ac:dyDescent="0.25">
      <c r="A57" s="38" t="s">
        <v>118</v>
      </c>
      <c r="B57" s="38"/>
      <c r="C57" s="38"/>
      <c r="D57" s="38"/>
      <c r="E57" s="38"/>
      <c r="F57" s="38"/>
      <c r="G57" s="38"/>
      <c r="H57" s="38"/>
      <c r="I57" s="38"/>
      <c r="J57" s="38"/>
      <c r="K57" s="38"/>
      <c r="L57" s="34"/>
      <c r="M57" s="34"/>
      <c r="N57" s="34"/>
    </row>
    <row r="58" spans="1:24" x14ac:dyDescent="0.25">
      <c r="A58" s="38"/>
      <c r="B58" s="38"/>
      <c r="C58" s="38"/>
      <c r="D58" s="38"/>
      <c r="E58" s="38"/>
      <c r="F58" s="38"/>
      <c r="G58" s="38"/>
      <c r="H58" s="38"/>
      <c r="I58" s="38"/>
      <c r="J58" s="38"/>
      <c r="K58" s="38"/>
      <c r="L58" s="34"/>
      <c r="M58" s="34"/>
      <c r="N58" s="34"/>
    </row>
    <row r="59" spans="1:24" ht="20.25" customHeight="1" x14ac:dyDescent="0.25">
      <c r="A59" s="38"/>
      <c r="B59" s="38"/>
      <c r="C59" s="38"/>
      <c r="D59" s="38"/>
      <c r="E59" s="38"/>
      <c r="F59" s="38"/>
      <c r="G59" s="38"/>
      <c r="H59" s="38"/>
      <c r="I59" s="38"/>
      <c r="J59" s="38"/>
      <c r="K59" s="38"/>
      <c r="L59" s="34"/>
      <c r="M59" s="34"/>
      <c r="N59" s="34"/>
    </row>
    <row r="60" spans="1:24" x14ac:dyDescent="0.25">
      <c r="A60" s="38"/>
      <c r="B60" s="38"/>
      <c r="C60" s="38"/>
      <c r="D60" s="38"/>
      <c r="E60" s="38"/>
      <c r="F60" s="38"/>
      <c r="G60" s="38"/>
      <c r="H60" s="38"/>
      <c r="I60" s="38"/>
      <c r="J60" s="38"/>
      <c r="K60" s="38"/>
    </row>
    <row r="62" spans="1:24" x14ac:dyDescent="0.25">
      <c r="A62"/>
      <c r="C62"/>
      <c r="D62"/>
      <c r="G62"/>
      <c r="J62"/>
      <c r="P62"/>
    </row>
    <row r="63" spans="1:24" x14ac:dyDescent="0.25">
      <c r="A63"/>
      <c r="C63"/>
      <c r="D63"/>
      <c r="G63"/>
      <c r="J63"/>
      <c r="P63"/>
    </row>
    <row r="64" spans="1:24" x14ac:dyDescent="0.25">
      <c r="A64"/>
      <c r="C64"/>
      <c r="D64"/>
      <c r="G64"/>
      <c r="J64"/>
      <c r="P64"/>
    </row>
    <row r="65" customFormat="1" x14ac:dyDescent="0.25"/>
    <row r="66" customFormat="1" x14ac:dyDescent="0.25"/>
  </sheetData>
  <sortState xmlns:xlrd2="http://schemas.microsoft.com/office/spreadsheetml/2017/richdata2" ref="A2:X52">
    <sortCondition ref="A2:A52"/>
  </sortState>
  <mergeCells count="3">
    <mergeCell ref="A54:K54"/>
    <mergeCell ref="A57:K60"/>
    <mergeCell ref="A55:K56"/>
  </mergeCells>
  <pageMargins left="0.45" right="0.45" top="0.5" bottom="0.5" header="0.3" footer="0.3"/>
  <pageSetup paperSize="3" orientation="landscape" r:id="rId1"/>
  <headerFooter>
    <oddHeader>&amp;C&amp;"Arial,Bold"Vanderburgh County Top 50 Mortgage Lenders (HMDA 2024)</oddHeader>
    <oddFooter>&amp;C&amp;"Arial,Regular"&amp;10Page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77550780AE914792257A69EEBFF98A" ma:contentTypeVersion="18" ma:contentTypeDescription="Create a new document." ma:contentTypeScope="" ma:versionID="8f7fa1736055f4c7cb25ea31dcad0a99">
  <xsd:schema xmlns:xsd="http://www.w3.org/2001/XMLSchema" xmlns:xs="http://www.w3.org/2001/XMLSchema" xmlns:p="http://schemas.microsoft.com/office/2006/metadata/properties" xmlns:ns2="06962982-b365-46de-9a3e-cba0901ce560" xmlns:ns3="038d329c-2679-4f33-aab2-46ecb6c18472" targetNamespace="http://schemas.microsoft.com/office/2006/metadata/properties" ma:root="true" ma:fieldsID="2ebd84d6079994f09fd3ba10d7c25984" ns2:_="" ns3:_="">
    <xsd:import namespace="06962982-b365-46de-9a3e-cba0901ce560"/>
    <xsd:import namespace="038d329c-2679-4f33-aab2-46ecb6c184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62982-b365-46de-9a3e-cba0901ce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da57f40-c24b-4123-89a7-660c70e31a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8d329c-2679-4f33-aab2-46ecb6c1847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a29fd49-d4b8-477e-80cf-fe1867bd508c}" ma:internalName="TaxCatchAll" ma:showField="CatchAllData" ma:web="038d329c-2679-4f33-aab2-46ecb6c1847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38d329c-2679-4f33-aab2-46ecb6c18472" xsi:nil="true"/>
    <lcf76f155ced4ddcb4097134ff3c332f xmlns="06962982-b365-46de-9a3e-cba0901ce5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FF31DB-8970-4B2C-A97E-E5822AE2FE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62982-b365-46de-9a3e-cba0901ce560"/>
    <ds:schemaRef ds:uri="038d329c-2679-4f33-aab2-46ecb6c18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6448B9-35DE-4F89-A41C-CFDDCF3545B2}">
  <ds:schemaRefs>
    <ds:schemaRef ds:uri="http://schemas.microsoft.com/sharepoint/v3/contenttype/forms"/>
  </ds:schemaRefs>
</ds:datastoreItem>
</file>

<file path=customXml/itemProps3.xml><?xml version="1.0" encoding="utf-8"?>
<ds:datastoreItem xmlns:ds="http://schemas.openxmlformats.org/officeDocument/2006/customXml" ds:itemID="{29D9AB86-A251-4028-B9B5-82781575BDFC}">
  <ds:schemaRefs>
    <ds:schemaRef ds:uri="http://schemas.microsoft.com/office/2006/metadata/properties"/>
    <ds:schemaRef ds:uri="http://schemas.microsoft.com/office/infopath/2007/PartnerControls"/>
    <ds:schemaRef ds:uri="038d329c-2679-4f33-aab2-46ecb6c18472"/>
    <ds:schemaRef ds:uri="06962982-b365-46de-9a3e-cba0901ce5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Vanderburgh Co Applications</vt:lpstr>
      <vt:lpstr>Vanderburgh Co Originations</vt:lpstr>
      <vt:lpstr>Vanderburgh Co Denials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Nelson</dc:creator>
  <cp:lastModifiedBy>Amy Nelson</cp:lastModifiedBy>
  <cp:lastPrinted>2025-12-17T15:48:07Z</cp:lastPrinted>
  <dcterms:created xsi:type="dcterms:W3CDTF">2025-12-16T15:35:55Z</dcterms:created>
  <dcterms:modified xsi:type="dcterms:W3CDTF">2025-12-17T16:01:47Z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0x0101004377550780AE914792257A69EEBFF98A</vt:lpwstr>
  </property>
  <property fmtid="{D5CDD505-2E9C-101B-9397-08002B2CF9AE}" pid="3" name="MediaServiceImageTags">
    <vt:lpwstr/>
  </property>
</Properties>
</file>