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fairhousingc.sharepoint.com/sites/FHCCI-Files/Shared/N000 (News Clips, Press)/Press Releases/2025/"/>
    </mc:Choice>
  </mc:AlternateContent>
  <xr:revisionPtr revIDLastSave="423" documentId="8_{A3D92825-D759-43BB-9728-1DB0206C37A2}" xr6:coauthVersionLast="47" xr6:coauthVersionMax="47" xr10:uidLastSave="{EA6A0156-7C77-4EEE-AE47-602D4799F735}"/>
  <bookViews>
    <workbookView xWindow="-120" yWindow="-120" windowWidth="20730" windowHeight="11040" activeTab="2" xr2:uid="{00000000-000D-0000-FFFF-FFFF00000000}"/>
  </bookViews>
  <sheets>
    <sheet name="St Joseph Co Applications" sheetId="1" r:id="rId1"/>
    <sheet name="St Joseph Co Originations" sheetId="2" r:id="rId2"/>
    <sheet name="St Joseph Co Denial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2" i="2" l="1"/>
  <c r="O52" i="2" s="1"/>
  <c r="G52" i="3"/>
  <c r="W52" i="3"/>
  <c r="V52" i="3"/>
  <c r="T52" i="3"/>
  <c r="S52" i="3"/>
  <c r="Q52" i="3"/>
  <c r="P52" i="3"/>
  <c r="N52" i="3"/>
  <c r="M52" i="3"/>
  <c r="K52" i="3"/>
  <c r="J52" i="3"/>
  <c r="H52" i="3"/>
  <c r="I52" i="3" s="1"/>
  <c r="E52" i="3"/>
  <c r="F52" i="3" s="1"/>
  <c r="D52" i="3"/>
  <c r="C52" i="3"/>
  <c r="B52" i="3"/>
  <c r="V52" i="2"/>
  <c r="X52" i="2" s="1"/>
  <c r="S52" i="2"/>
  <c r="U52" i="2" s="1"/>
  <c r="P52" i="2"/>
  <c r="R52" i="2" s="1"/>
  <c r="J52" i="2"/>
  <c r="L52" i="2" s="1"/>
  <c r="G52" i="2"/>
  <c r="F52" i="2"/>
  <c r="E52" i="2"/>
  <c r="D52" i="2"/>
  <c r="B52" i="2"/>
  <c r="O52" i="1"/>
  <c r="P52" i="1" s="1"/>
  <c r="M52" i="1"/>
  <c r="N52" i="1" s="1"/>
  <c r="K52" i="1"/>
  <c r="L52" i="1" s="1"/>
  <c r="I52" i="1"/>
  <c r="J52" i="1" s="1"/>
  <c r="G52" i="1"/>
  <c r="E52" i="1"/>
  <c r="D52" i="1"/>
  <c r="C52" i="1"/>
  <c r="B52" i="1"/>
  <c r="F52" i="1" l="1"/>
  <c r="H52" i="1"/>
  <c r="H52" i="2"/>
  <c r="K52" i="2"/>
  <c r="C52" i="2"/>
  <c r="I52" i="2"/>
  <c r="N52" i="2"/>
  <c r="W52" i="2"/>
  <c r="Q52" i="2"/>
  <c r="T52" i="2"/>
  <c r="X52" i="3"/>
  <c r="R52" i="3"/>
  <c r="U52" i="3"/>
  <c r="O52" i="3"/>
  <c r="L52" i="3"/>
</calcChain>
</file>

<file path=xl/sharedStrings.xml><?xml version="1.0" encoding="utf-8"?>
<sst xmlns="http://schemas.openxmlformats.org/spreadsheetml/2006/main" count="229" uniqueCount="123">
  <si>
    <t>CROSSCOUNTRY MORTGAGE, INC.</t>
  </si>
  <si>
    <t>Mutual of Omaha Mortgage, Inc</t>
  </si>
  <si>
    <t>New Day Financial, LLC</t>
  </si>
  <si>
    <t>MEMBER FIRST MORTGAGE, LLC</t>
  </si>
  <si>
    <t>GVC MORTGAGE, INC.</t>
  </si>
  <si>
    <t>U.S. Bank National Association</t>
  </si>
  <si>
    <t>UNION HOME MORTGAGE CORP.</t>
  </si>
  <si>
    <t>PENNYMAC LOAN SERVICES, LLC</t>
  </si>
  <si>
    <t>Nationstar Mortgage LLC</t>
  </si>
  <si>
    <t>SPRING EQ, LLC</t>
  </si>
  <si>
    <t>Carrington Mortgage Services, LLC</t>
  </si>
  <si>
    <t>Bank of America, National Association</t>
  </si>
  <si>
    <t>Flagstar Bank, FSB</t>
  </si>
  <si>
    <t>Wells Fargo Bank, National Association</t>
  </si>
  <si>
    <t>Figure Lending LLC</t>
  </si>
  <si>
    <t>Kiavi Funding, Inc</t>
  </si>
  <si>
    <t>CHURCHILL MORTGAGE CORPORATION</t>
  </si>
  <si>
    <t>KeyBank National Association</t>
  </si>
  <si>
    <t>The Huntington National Bank</t>
  </si>
  <si>
    <t>INTERRA CREDIT UNION</t>
  </si>
  <si>
    <t>Navy Federal Credit Union</t>
  </si>
  <si>
    <t>NEWREZ LLC</t>
  </si>
  <si>
    <t>Loandepot.Com, LLC</t>
  </si>
  <si>
    <t>Broker Solutions, Inc.</t>
  </si>
  <si>
    <t>Northwest Bank</t>
  </si>
  <si>
    <t>21st Mortgage Corporation</t>
  </si>
  <si>
    <t>AmeriSave Mortgage Corporation</t>
  </si>
  <si>
    <t>Old National Bank</t>
  </si>
  <si>
    <t>Lake City Bank</t>
  </si>
  <si>
    <t>Mortgage Research Center, LLC</t>
  </si>
  <si>
    <t>Fifth Third Bank, National Association</t>
  </si>
  <si>
    <t>Horizon Bank</t>
  </si>
  <si>
    <t>Centier Bank</t>
  </si>
  <si>
    <t>PNC Bank, National Association</t>
  </si>
  <si>
    <t>FREEDOM MORTGAGE CORPORATION</t>
  </si>
  <si>
    <t>INOVA FEDERAL CREDIT UNION</t>
  </si>
  <si>
    <t>JPMorgan Chase Bank, National Association</t>
  </si>
  <si>
    <t>TRIAD FINANCIAL SERVICES, INC.</t>
  </si>
  <si>
    <t>Discover Bank</t>
  </si>
  <si>
    <t>First Federal Savings Bank</t>
  </si>
  <si>
    <t>UNITED SHORE FINANCIAL SERVICES, LLC</t>
  </si>
  <si>
    <t>UNITED</t>
  </si>
  <si>
    <t>Cardinal Financial Company, Limited Partnership</t>
  </si>
  <si>
    <t>Rocket Mortgage, LLC</t>
  </si>
  <si>
    <t>RUOFF MORTGAGE COMPANY, INC.</t>
  </si>
  <si>
    <t>HALLMARK HOME MORTGAGE, LLC</t>
  </si>
  <si>
    <t>TEACHERS CREDIT UNION</t>
  </si>
  <si>
    <t>1st Source Bank</t>
  </si>
  <si>
    <t>Notre Dame Federal Credit Union Corporation</t>
  </si>
  <si>
    <t>Total Applications</t>
  </si>
  <si>
    <t>Applications for Race Not Reported</t>
  </si>
  <si>
    <t>Total Applications (Excluding Unknown)</t>
  </si>
  <si>
    <t>White Applications</t>
  </si>
  <si>
    <t>White Share of Applicants</t>
  </si>
  <si>
    <t>Black Applications</t>
  </si>
  <si>
    <t>Black Share of Applicants</t>
  </si>
  <si>
    <t>Hispanic Applications</t>
  </si>
  <si>
    <t>Hispanic Share of Applicants</t>
  </si>
  <si>
    <t>Asian Applications</t>
  </si>
  <si>
    <t>Asian Share of Applicants</t>
  </si>
  <si>
    <t>Pacific Islander Applications</t>
  </si>
  <si>
    <t>Pacific Islander Share of Applicants</t>
  </si>
  <si>
    <t>Native American Applications</t>
  </si>
  <si>
    <t>Native American Share of Applicants</t>
  </si>
  <si>
    <t>Null</t>
  </si>
  <si>
    <t>TOTAL</t>
  </si>
  <si>
    <t>Top 50 Mortgage Lenders for St. Joseph County By Applications (HMDA 2024)</t>
  </si>
  <si>
    <t>Total Origination Amount ($1000s)</t>
  </si>
  <si>
    <t xml:space="preserve">Average Origination Amount ($1000s) </t>
  </si>
  <si>
    <t>Total Originations</t>
  </si>
  <si>
    <t>Originations for Race Unknown</t>
  </si>
  <si>
    <t>Number of Originations (Excluding Unknown)</t>
  </si>
  <si>
    <t>White Originations</t>
  </si>
  <si>
    <t>Black Originations</t>
  </si>
  <si>
    <t>Hispanic Originations</t>
  </si>
  <si>
    <t>Asian Originations</t>
  </si>
  <si>
    <t>Pacific Islander Originations</t>
  </si>
  <si>
    <t>Native American Originations</t>
  </si>
  <si>
    <t>Origination Rate</t>
  </si>
  <si>
    <t>Top 50 Mortgage Lenders for St. Joseph County By Originations (HMDA 2024)</t>
  </si>
  <si>
    <t>Total Denials</t>
  </si>
  <si>
    <t>Denials for Race Unknown</t>
  </si>
  <si>
    <t>Number of Denials (Excluding Unknown)</t>
  </si>
  <si>
    <t>Total Denial Rate</t>
  </si>
  <si>
    <t>White Denials</t>
  </si>
  <si>
    <t>White Denial Rate</t>
  </si>
  <si>
    <t>Black Denials</t>
  </si>
  <si>
    <t>Black Denial Rate</t>
  </si>
  <si>
    <t>Hispanic Denials</t>
  </si>
  <si>
    <t>Hispanic Denial Rate</t>
  </si>
  <si>
    <t>Asian Denials</t>
  </si>
  <si>
    <t>Asian Denial Rate</t>
  </si>
  <si>
    <t>Pacific Islander Denials</t>
  </si>
  <si>
    <t>Pacific Islander Denial Rate</t>
  </si>
  <si>
    <t>Native American Denials</t>
  </si>
  <si>
    <t>Native American Denial Rate</t>
  </si>
  <si>
    <t>Top 50 Mortgage Lenders for St. Joseph County By Denials (HMDA 2024)</t>
  </si>
  <si>
    <t>NOTES:</t>
  </si>
  <si>
    <t>***The flagged lenders reported a small number of mortgage originations for multifamily properties to HMDA. Because of the large dollar values of multifamily properties, the average origination amount for these lenders may be skewed higher than the average origination amount for a single-family home.</t>
  </si>
  <si>
    <t>1st Source Bank***</t>
  </si>
  <si>
    <t>First Federal Savings Bank***</t>
  </si>
  <si>
    <t>Centier Bank***</t>
  </si>
  <si>
    <t>Horizon Bank***</t>
  </si>
  <si>
    <t>Lake City Bank***</t>
  </si>
  <si>
    <t>INTERRA CREDIT UNION***</t>
  </si>
  <si>
    <t>Bank of America, National Association***</t>
  </si>
  <si>
    <t>White Share of Originations*</t>
  </si>
  <si>
    <t>White Origination Rate**</t>
  </si>
  <si>
    <t>Black Share of Originations*</t>
  </si>
  <si>
    <t>Black Origination Rate**</t>
  </si>
  <si>
    <t>Hispanic Share of Originations*</t>
  </si>
  <si>
    <t>Hispanic Origination Rate**</t>
  </si>
  <si>
    <t>Asian Share of Originations*</t>
  </si>
  <si>
    <t>Asian Origination Rate**</t>
  </si>
  <si>
    <t>Pacific Islander Share of Originations*</t>
  </si>
  <si>
    <t>Pacific Islander Origination Rate**</t>
  </si>
  <si>
    <t>Native American Share of Originations*</t>
  </si>
  <si>
    <t>Native American Origination Rate**</t>
  </si>
  <si>
    <t>This spreadsheet is provided by the Fair Housing Center of Central Indiana as a courtesy to users and is for informational purposes only. Updates to the data may occur after date of publication (12/18/2025).</t>
  </si>
  <si>
    <t>**For denial rates, to evaluate individual lenders' performance with different racial/ethnic groups, the FHCCI calculates how many denials a lender made to borrowers in one group divided by the number of applications received by borrowers in the same group. For example, Wells Fargo denied 7 loan applications from white applicants out of 40 applications received by white applicants, giving a white denial rate of 17.5%. The FHCCI then compares this 17.5% denial rate to this lender's denial rates for Black, Hispanic, and other groups of borrowers. Ideally, an individual lender should have similar denial rates across groups, regardless of race or ethnicity.</t>
  </si>
  <si>
    <t>**For origination rates, to evaluate individual lenders' performance with different racial/ethnic groups, the FHCCI calculates how many originations a lender made to borrowers in one group divided by the number of applications received by borrowers in the same group. For example, Wells Fargo originated 19 loans to white borrowers out of 40 applications received by white applicants, giving a white origination rate of 47.5%. The FHCCI then compares this 47.5% origination rate to this lender's origination rates for Black, Hispanic, and other groups of borrowers. Ideally, an individual lender should have similar origination rates across groups, regardless of race or ethnicity.</t>
  </si>
  <si>
    <t>*For share of applications, to evaluate individual lenders' performance with borrowers of different races/ethnicities, the FHCCI first calculates the share of applications from borrowers of different race/ethnicities by St. Joseph County Top 50 Lenders on average (Row 52). We then look at the mortgage lenders who are performing far above or far below the average for the Top 50 Lenders. For example, among St Joseph County's Top 50 Mortgage Lenders, 8.69% of their applications were from Black/African American borrowers (Cell H52). Lenders performing far below this average would require additional scrutiny for fair lending concerns. The FHCCI also evaluates the success of the overall market based on how similar the distribution of mortgage applications is to the distribution of the overall population by race/ethnicity. For example, the most recent Census data (2023) shows that St. Joseph County households are 70% white, 12% Black/African American, 10% Hispanic, and 3% Asian. However, in 2024, only 8.69% of mortgage lending applications came from Black/African American borrowers (Cell H52), indicating lower-than-ideal lending to the Black population across the county.</t>
  </si>
  <si>
    <t>*For share of originations, to evaluate individual lenders' performance with borrowers of different races/ethnicities, the FHCCI first calculates the total share of originations to borrowers of different race/ethnicities by St. Joseph County Top 50 Lenders on average (Row 52). We then look at the mortgage lenders who are performing far above or far below the average for the Top 50 Lenders. For example, among St. Joseph County's Top 50 Mortgage Lenders, 6.61% of their originations were made to Black/African American borrowers (Cell K752). Lenders performing far below this average would require additional scrutiny for fair lending concerns. The FHCCI also evaluates the success of the overall market based on how similar the distribution of mortgage originations is to the distribution of the population by race/ethnicity. For example, the most recent Census data (2023) shows that St. Joseph County households are 70% white, 12% Black/African American, 10% Hispanic, and 3% Asian. However, in 2024, only 6.61% of mortgage lending originations went to Black/African American borrowers (Cell K52), indicating lower-than-ideal lending to the Black population across the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</si>
</sst>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quot;$&quot;#,##0.00\)"/>
  </numFmts>
  <fonts count="10" x14ac:knownFonts="1">
    <font>
      <sz val="11"/>
      <name val="Calibri"/>
    </font>
    <font>
      <sz val="9"/>
      <color rgb="FF000000"/>
      <name val="Arial"/>
      <family val="2"/>
    </font>
    <font>
      <b/>
      <sz val="10"/>
      <color rgb="FF000000"/>
      <name val="Arial"/>
      <family val="2"/>
    </font>
    <font>
      <sz val="9"/>
      <color rgb="FF000000"/>
      <name val="Arial"/>
      <family val="2"/>
    </font>
    <font>
      <b/>
      <sz val="9"/>
      <color rgb="FF000000"/>
      <name val="Arial"/>
      <family val="2"/>
    </font>
    <font>
      <b/>
      <sz val="11"/>
      <name val="Calibri"/>
      <family val="2"/>
    </font>
    <font>
      <b/>
      <sz val="10"/>
      <color rgb="FF000000"/>
      <name val="Arial"/>
      <family val="2"/>
    </font>
    <font>
      <b/>
      <sz val="9"/>
      <name val="Arial"/>
      <family val="2"/>
    </font>
    <font>
      <sz val="9"/>
      <name val="Arial"/>
      <family val="2"/>
    </font>
    <font>
      <i/>
      <sz val="9"/>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0">
    <xf numFmtId="0" fontId="0" fillId="0" borderId="0" xfId="0"/>
    <xf numFmtId="0" fontId="0" fillId="0" borderId="0" xfId="0" applyAlignment="1">
      <alignment horizontal="center" vertical="center"/>
    </xf>
    <xf numFmtId="0" fontId="0" fillId="0" borderId="0" xfId="0" applyAlignment="1">
      <alignment horizontal="left" vertical="center"/>
    </xf>
    <xf numFmtId="0" fontId="1" fillId="0" borderId="1" xfId="0" applyFont="1" applyBorder="1" applyAlignment="1">
      <alignment horizontal="left" vertical="center"/>
    </xf>
    <xf numFmtId="164" fontId="1" fillId="0" borderId="1" xfId="0" applyNumberFormat="1" applyFont="1" applyBorder="1" applyAlignment="1">
      <alignment horizontal="center" vertical="center"/>
    </xf>
    <xf numFmtId="3" fontId="1" fillId="0" borderId="1" xfId="0" applyNumberFormat="1" applyFont="1" applyBorder="1" applyAlignment="1">
      <alignment horizontal="center" vertical="center"/>
    </xf>
    <xf numFmtId="10" fontId="1" fillId="0" borderId="1" xfId="0" applyNumberFormat="1" applyFont="1" applyBorder="1" applyAlignment="1">
      <alignment horizontal="center" vertical="center"/>
    </xf>
    <xf numFmtId="0" fontId="3" fillId="0" borderId="1" xfId="0" applyFont="1" applyBorder="1" applyAlignment="1">
      <alignment horizontal="left" vertical="center"/>
    </xf>
    <xf numFmtId="0" fontId="0" fillId="0" borderId="0" xfId="0" applyAlignment="1">
      <alignment horizontal="left" wrapText="1"/>
    </xf>
    <xf numFmtId="0" fontId="4" fillId="0" borderId="1" xfId="0" applyFont="1" applyBorder="1" applyAlignment="1">
      <alignment horizontal="left" vertical="center"/>
    </xf>
    <xf numFmtId="164" fontId="4"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5" fillId="0" borderId="0" xfId="0" applyFont="1" applyAlignment="1">
      <alignment horizontal="center" vertical="center"/>
    </xf>
    <xf numFmtId="0" fontId="2" fillId="0" borderId="1" xfId="0" applyFont="1" applyBorder="1" applyAlignment="1">
      <alignment horizontal="center" wrapText="1"/>
    </xf>
    <xf numFmtId="0" fontId="0" fillId="0" borderId="0" xfId="0" applyAlignment="1">
      <alignment horizontal="center" wrapText="1"/>
    </xf>
    <xf numFmtId="0" fontId="6" fillId="0" borderId="1" xfId="0" applyFont="1" applyBorder="1" applyAlignment="1">
      <alignment horizontal="left" wrapText="1"/>
    </xf>
    <xf numFmtId="165"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0" fontId="0" fillId="0" borderId="0" xfId="0" applyAlignment="1">
      <alignment horizontal="left"/>
    </xf>
    <xf numFmtId="0" fontId="0" fillId="0" borderId="0" xfId="0" applyAlignment="1">
      <alignment wrapText="1"/>
    </xf>
    <xf numFmtId="0" fontId="6" fillId="0" borderId="1" xfId="0" applyFont="1" applyBorder="1" applyAlignment="1">
      <alignment horizontal="center" wrapText="1"/>
    </xf>
    <xf numFmtId="165" fontId="4" fillId="0" borderId="1" xfId="0" applyNumberFormat="1" applyFont="1" applyBorder="1" applyAlignment="1">
      <alignment horizontal="center" vertical="center"/>
    </xf>
    <xf numFmtId="0" fontId="5" fillId="0" borderId="0" xfId="0" applyFont="1"/>
    <xf numFmtId="1" fontId="6" fillId="0" borderId="1" xfId="0" applyNumberFormat="1" applyFont="1" applyBorder="1" applyAlignment="1">
      <alignment horizontal="center" wrapText="1"/>
    </xf>
    <xf numFmtId="1" fontId="3" fillId="0" borderId="1" xfId="0" applyNumberFormat="1" applyFont="1" applyBorder="1" applyAlignment="1">
      <alignment horizontal="center" vertical="center"/>
    </xf>
    <xf numFmtId="1" fontId="4" fillId="0" borderId="1" xfId="0" applyNumberFormat="1" applyFont="1" applyBorder="1" applyAlignment="1">
      <alignment horizontal="center" vertical="center"/>
    </xf>
    <xf numFmtId="1" fontId="0" fillId="0" borderId="0" xfId="0" applyNumberFormat="1"/>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3" fontId="4" fillId="0" borderId="1" xfId="0" applyNumberFormat="1" applyFont="1" applyBorder="1" applyAlignment="1">
      <alignment horizontal="center" vertical="center"/>
    </xf>
    <xf numFmtId="0" fontId="8" fillId="0" borderId="0" xfId="0" applyFont="1" applyAlignment="1">
      <alignment vertical="top" wrapText="1"/>
    </xf>
    <xf numFmtId="0" fontId="1" fillId="0" borderId="1" xfId="0" applyFont="1" applyBorder="1" applyAlignment="1">
      <alignment horizontal="left" vertical="center" wrapText="1"/>
    </xf>
    <xf numFmtId="0" fontId="7" fillId="0" borderId="0" xfId="0" applyFont="1"/>
    <xf numFmtId="0" fontId="8" fillId="0" borderId="0" xfId="0" applyFont="1" applyAlignment="1">
      <alignment wrapText="1"/>
    </xf>
    <xf numFmtId="0" fontId="9" fillId="0" borderId="0" xfId="0" applyFont="1" applyAlignment="1">
      <alignment wrapText="1"/>
    </xf>
    <xf numFmtId="0" fontId="7" fillId="0" borderId="0" xfId="0" applyFont="1" applyAlignment="1">
      <alignment horizontal="left"/>
    </xf>
    <xf numFmtId="0" fontId="9" fillId="0" borderId="0" xfId="0" applyFont="1" applyAlignment="1">
      <alignment horizontal="left" wrapText="1"/>
    </xf>
    <xf numFmtId="0" fontId="8" fillId="0" borderId="0" xfId="0" applyFont="1" applyAlignment="1">
      <alignment horizontal="left" vertical="top" wrapText="1"/>
    </xf>
    <xf numFmtId="0" fontId="8"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3"/>
  <sheetViews>
    <sheetView zoomScale="98" zoomScaleNormal="98" workbookViewId="0">
      <pane ySplit="1" topLeftCell="A50" activePane="bottomLeft" state="frozen"/>
      <selection pane="bottomLeft" activeCell="A57" sqref="A57:I63"/>
    </sheetView>
  </sheetViews>
  <sheetFormatPr defaultRowHeight="15" x14ac:dyDescent="0.25"/>
  <cols>
    <col min="1" max="1" width="40.7109375" style="2" customWidth="1"/>
    <col min="2" max="16" width="10.7109375" style="1" customWidth="1"/>
    <col min="17" max="16384" width="9.140625" style="1"/>
  </cols>
  <sheetData>
    <row r="1" spans="1:16" s="14" customFormat="1" ht="64.5" x14ac:dyDescent="0.25">
      <c r="A1" s="15" t="s">
        <v>66</v>
      </c>
      <c r="B1" s="13" t="s">
        <v>49</v>
      </c>
      <c r="C1" s="13" t="s">
        <v>50</v>
      </c>
      <c r="D1" s="13" t="s">
        <v>51</v>
      </c>
      <c r="E1" s="13" t="s">
        <v>52</v>
      </c>
      <c r="F1" s="13" t="s">
        <v>53</v>
      </c>
      <c r="G1" s="13" t="s">
        <v>54</v>
      </c>
      <c r="H1" s="13" t="s">
        <v>55</v>
      </c>
      <c r="I1" s="13" t="s">
        <v>56</v>
      </c>
      <c r="J1" s="13" t="s">
        <v>57</v>
      </c>
      <c r="K1" s="13" t="s">
        <v>58</v>
      </c>
      <c r="L1" s="13" t="s">
        <v>59</v>
      </c>
      <c r="M1" s="13" t="s">
        <v>60</v>
      </c>
      <c r="N1" s="13" t="s">
        <v>61</v>
      </c>
      <c r="O1" s="13" t="s">
        <v>62</v>
      </c>
      <c r="P1" s="13" t="s">
        <v>63</v>
      </c>
    </row>
    <row r="2" spans="1:16" x14ac:dyDescent="0.25">
      <c r="A2" s="3" t="s">
        <v>47</v>
      </c>
      <c r="B2" s="4">
        <v>887</v>
      </c>
      <c r="C2" s="5">
        <v>45</v>
      </c>
      <c r="D2" s="4">
        <v>842</v>
      </c>
      <c r="E2" s="5">
        <v>654</v>
      </c>
      <c r="F2" s="6">
        <v>0.77672209026128269</v>
      </c>
      <c r="G2" s="5">
        <v>72</v>
      </c>
      <c r="H2" s="6">
        <v>8.5510688836104506E-2</v>
      </c>
      <c r="I2" s="4">
        <v>80</v>
      </c>
      <c r="J2" s="6">
        <v>9.5011876484560567E-2</v>
      </c>
      <c r="K2" s="5">
        <v>24</v>
      </c>
      <c r="L2" s="6">
        <v>2.8503562945368172E-2</v>
      </c>
      <c r="M2" s="4">
        <v>0</v>
      </c>
      <c r="N2" s="6">
        <v>0</v>
      </c>
      <c r="O2" s="4">
        <v>1</v>
      </c>
      <c r="P2" s="6">
        <v>1.1876484560570072E-3</v>
      </c>
    </row>
    <row r="3" spans="1:16" x14ac:dyDescent="0.25">
      <c r="A3" s="3" t="s">
        <v>25</v>
      </c>
      <c r="B3" s="4">
        <v>95</v>
      </c>
      <c r="C3" s="5">
        <v>8</v>
      </c>
      <c r="D3" s="4">
        <v>87</v>
      </c>
      <c r="E3" s="5">
        <v>58</v>
      </c>
      <c r="F3" s="6">
        <v>0.66666666666666663</v>
      </c>
      <c r="G3" s="5">
        <v>18</v>
      </c>
      <c r="H3" s="6">
        <v>0.20689655172413793</v>
      </c>
      <c r="I3" s="4">
        <v>7</v>
      </c>
      <c r="J3" s="6">
        <v>8.0459770114942528E-2</v>
      </c>
      <c r="K3" s="5">
        <v>0</v>
      </c>
      <c r="L3" s="6">
        <v>0</v>
      </c>
      <c r="M3" s="4">
        <v>0</v>
      </c>
      <c r="N3" s="6">
        <v>0</v>
      </c>
      <c r="O3" s="4">
        <v>1</v>
      </c>
      <c r="P3" s="6">
        <v>1.1494252873563218E-2</v>
      </c>
    </row>
    <row r="4" spans="1:16" x14ac:dyDescent="0.25">
      <c r="A4" s="3" t="s">
        <v>26</v>
      </c>
      <c r="B4" s="4">
        <v>105</v>
      </c>
      <c r="C4" s="5">
        <v>83</v>
      </c>
      <c r="D4" s="4">
        <v>22</v>
      </c>
      <c r="E4" s="5">
        <v>17</v>
      </c>
      <c r="F4" s="6">
        <v>0.77272727272727271</v>
      </c>
      <c r="G4" s="5">
        <v>2</v>
      </c>
      <c r="H4" s="6">
        <v>9.0909090909090912E-2</v>
      </c>
      <c r="I4" s="4">
        <v>3</v>
      </c>
      <c r="J4" s="6">
        <v>0.13636363636363635</v>
      </c>
      <c r="K4" s="5">
        <v>0</v>
      </c>
      <c r="L4" s="6">
        <v>0</v>
      </c>
      <c r="M4" s="4">
        <v>0</v>
      </c>
      <c r="N4" s="6">
        <v>0</v>
      </c>
      <c r="O4" s="4">
        <v>0</v>
      </c>
      <c r="P4" s="6">
        <v>0</v>
      </c>
    </row>
    <row r="5" spans="1:16" x14ac:dyDescent="0.25">
      <c r="A5" s="3" t="s">
        <v>11</v>
      </c>
      <c r="B5" s="4">
        <v>57</v>
      </c>
      <c r="C5" s="5">
        <v>6</v>
      </c>
      <c r="D5" s="4">
        <v>51</v>
      </c>
      <c r="E5" s="5">
        <v>41</v>
      </c>
      <c r="F5" s="6">
        <v>0.80392156862745101</v>
      </c>
      <c r="G5" s="5">
        <v>3</v>
      </c>
      <c r="H5" s="6">
        <v>5.8823529411764705E-2</v>
      </c>
      <c r="I5" s="4">
        <v>3</v>
      </c>
      <c r="J5" s="6">
        <v>5.8823529411764705E-2</v>
      </c>
      <c r="K5" s="5">
        <v>4</v>
      </c>
      <c r="L5" s="6">
        <v>7.8431372549019607E-2</v>
      </c>
      <c r="M5" s="4">
        <v>0</v>
      </c>
      <c r="N5" s="6">
        <v>0</v>
      </c>
      <c r="O5" s="4">
        <v>0</v>
      </c>
      <c r="P5" s="6">
        <v>0</v>
      </c>
    </row>
    <row r="6" spans="1:16" x14ac:dyDescent="0.25">
      <c r="A6" s="3" t="s">
        <v>23</v>
      </c>
      <c r="B6" s="4">
        <v>90</v>
      </c>
      <c r="C6" s="5">
        <v>12</v>
      </c>
      <c r="D6" s="4">
        <v>78</v>
      </c>
      <c r="E6" s="5">
        <v>53</v>
      </c>
      <c r="F6" s="6">
        <v>0.67948717948717952</v>
      </c>
      <c r="G6" s="5">
        <v>16</v>
      </c>
      <c r="H6" s="6">
        <v>0.20512820512820512</v>
      </c>
      <c r="I6" s="4">
        <v>4</v>
      </c>
      <c r="J6" s="6">
        <v>5.128205128205128E-2</v>
      </c>
      <c r="K6" s="5">
        <v>4</v>
      </c>
      <c r="L6" s="6">
        <v>5.128205128205128E-2</v>
      </c>
      <c r="M6" s="4">
        <v>1</v>
      </c>
      <c r="N6" s="6">
        <v>1.282051282051282E-2</v>
      </c>
      <c r="O6" s="4">
        <v>0</v>
      </c>
      <c r="P6" s="6">
        <v>0</v>
      </c>
    </row>
    <row r="7" spans="1:16" x14ac:dyDescent="0.25">
      <c r="A7" s="3" t="s">
        <v>42</v>
      </c>
      <c r="B7" s="4">
        <v>289</v>
      </c>
      <c r="C7" s="5">
        <v>12</v>
      </c>
      <c r="D7" s="4">
        <v>277</v>
      </c>
      <c r="E7" s="5">
        <v>206</v>
      </c>
      <c r="F7" s="6">
        <v>0.7436823104693141</v>
      </c>
      <c r="G7" s="5">
        <v>21</v>
      </c>
      <c r="H7" s="6">
        <v>7.5812274368231042E-2</v>
      </c>
      <c r="I7" s="4">
        <v>43</v>
      </c>
      <c r="J7" s="6">
        <v>0.1552346570397112</v>
      </c>
      <c r="K7" s="5">
        <v>2</v>
      </c>
      <c r="L7" s="6">
        <v>7.2202166064981952E-3</v>
      </c>
      <c r="M7" s="4">
        <v>0</v>
      </c>
      <c r="N7" s="6">
        <v>0</v>
      </c>
      <c r="O7" s="4">
        <v>1</v>
      </c>
      <c r="P7" s="6">
        <v>3.6101083032490976E-3</v>
      </c>
    </row>
    <row r="8" spans="1:16" x14ac:dyDescent="0.25">
      <c r="A8" s="3" t="s">
        <v>10</v>
      </c>
      <c r="B8" s="4">
        <v>56</v>
      </c>
      <c r="C8" s="5">
        <v>6</v>
      </c>
      <c r="D8" s="4">
        <v>50</v>
      </c>
      <c r="E8" s="5">
        <v>28</v>
      </c>
      <c r="F8" s="6">
        <v>0.56000000000000005</v>
      </c>
      <c r="G8" s="5">
        <v>12</v>
      </c>
      <c r="H8" s="6">
        <v>0.24</v>
      </c>
      <c r="I8" s="4">
        <v>8</v>
      </c>
      <c r="J8" s="6">
        <v>0.16</v>
      </c>
      <c r="K8" s="5">
        <v>0</v>
      </c>
      <c r="L8" s="6">
        <v>0</v>
      </c>
      <c r="M8" s="4">
        <v>0</v>
      </c>
      <c r="N8" s="6">
        <v>0</v>
      </c>
      <c r="O8" s="4">
        <v>0</v>
      </c>
      <c r="P8" s="6">
        <v>0</v>
      </c>
    </row>
    <row r="9" spans="1:16" x14ac:dyDescent="0.25">
      <c r="A9" s="3" t="s">
        <v>32</v>
      </c>
      <c r="B9" s="4">
        <v>138</v>
      </c>
      <c r="C9" s="5">
        <v>30</v>
      </c>
      <c r="D9" s="4">
        <v>108</v>
      </c>
      <c r="E9" s="5">
        <v>70</v>
      </c>
      <c r="F9" s="6">
        <v>0.64814814814814814</v>
      </c>
      <c r="G9" s="5">
        <v>20</v>
      </c>
      <c r="H9" s="6">
        <v>0.18518518518518517</v>
      </c>
      <c r="I9" s="4">
        <v>16</v>
      </c>
      <c r="J9" s="6">
        <v>0.14814814814814814</v>
      </c>
      <c r="K9" s="5">
        <v>1</v>
      </c>
      <c r="L9" s="6">
        <v>9.2592592592592587E-3</v>
      </c>
      <c r="M9" s="4">
        <v>0</v>
      </c>
      <c r="N9" s="6">
        <v>0</v>
      </c>
      <c r="O9" s="4">
        <v>0</v>
      </c>
      <c r="P9" s="6">
        <v>0</v>
      </c>
    </row>
    <row r="10" spans="1:16" x14ac:dyDescent="0.25">
      <c r="A10" s="3" t="s">
        <v>16</v>
      </c>
      <c r="B10" s="4">
        <v>72</v>
      </c>
      <c r="C10" s="5">
        <v>6</v>
      </c>
      <c r="D10" s="4">
        <v>66</v>
      </c>
      <c r="E10" s="5">
        <v>38</v>
      </c>
      <c r="F10" s="6">
        <v>0.5757575757575758</v>
      </c>
      <c r="G10" s="5">
        <v>1</v>
      </c>
      <c r="H10" s="6">
        <v>1.5151515151515152E-2</v>
      </c>
      <c r="I10" s="4">
        <v>24</v>
      </c>
      <c r="J10" s="6">
        <v>0.36363636363636365</v>
      </c>
      <c r="K10" s="5">
        <v>0</v>
      </c>
      <c r="L10" s="6">
        <v>0</v>
      </c>
      <c r="M10" s="4">
        <v>0</v>
      </c>
      <c r="N10" s="6">
        <v>0</v>
      </c>
      <c r="O10" s="4">
        <v>0</v>
      </c>
      <c r="P10" s="6">
        <v>0</v>
      </c>
    </row>
    <row r="11" spans="1:16" x14ac:dyDescent="0.25">
      <c r="A11" s="3" t="s">
        <v>0</v>
      </c>
      <c r="B11" s="4">
        <v>42</v>
      </c>
      <c r="C11" s="5">
        <v>9</v>
      </c>
      <c r="D11" s="4">
        <v>33</v>
      </c>
      <c r="E11" s="5">
        <v>20</v>
      </c>
      <c r="F11" s="6">
        <v>0.60606060606060608</v>
      </c>
      <c r="G11" s="5">
        <v>6</v>
      </c>
      <c r="H11" s="6">
        <v>0.18181818181818182</v>
      </c>
      <c r="I11" s="4">
        <v>6</v>
      </c>
      <c r="J11" s="6">
        <v>0.18181818181818182</v>
      </c>
      <c r="K11" s="5">
        <v>0</v>
      </c>
      <c r="L11" s="6">
        <v>0</v>
      </c>
      <c r="M11" s="4">
        <v>0</v>
      </c>
      <c r="N11" s="6">
        <v>0</v>
      </c>
      <c r="O11" s="4">
        <v>0</v>
      </c>
      <c r="P11" s="6">
        <v>0</v>
      </c>
    </row>
    <row r="12" spans="1:16" x14ac:dyDescent="0.25">
      <c r="A12" s="3" t="s">
        <v>38</v>
      </c>
      <c r="B12" s="4">
        <v>204</v>
      </c>
      <c r="C12" s="5">
        <v>26</v>
      </c>
      <c r="D12" s="4">
        <v>178</v>
      </c>
      <c r="E12" s="5">
        <v>145</v>
      </c>
      <c r="F12" s="6">
        <v>0.8146067415730337</v>
      </c>
      <c r="G12" s="5">
        <v>6</v>
      </c>
      <c r="H12" s="6">
        <v>3.3707865168539325E-2</v>
      </c>
      <c r="I12" s="4">
        <v>20</v>
      </c>
      <c r="J12" s="6">
        <v>0.11235955056179775</v>
      </c>
      <c r="K12" s="5">
        <v>4</v>
      </c>
      <c r="L12" s="6">
        <v>2.247191011235955E-2</v>
      </c>
      <c r="M12" s="4">
        <v>0</v>
      </c>
      <c r="N12" s="6">
        <v>0</v>
      </c>
      <c r="O12" s="4">
        <v>0</v>
      </c>
      <c r="P12" s="6">
        <v>0</v>
      </c>
    </row>
    <row r="13" spans="1:16" x14ac:dyDescent="0.25">
      <c r="A13" s="3" t="s">
        <v>30</v>
      </c>
      <c r="B13" s="4">
        <v>132</v>
      </c>
      <c r="C13" s="5">
        <v>4</v>
      </c>
      <c r="D13" s="4">
        <v>128</v>
      </c>
      <c r="E13" s="5">
        <v>90</v>
      </c>
      <c r="F13" s="6">
        <v>0.703125</v>
      </c>
      <c r="G13" s="5">
        <v>17</v>
      </c>
      <c r="H13" s="6">
        <v>0.1328125</v>
      </c>
      <c r="I13" s="4">
        <v>11</v>
      </c>
      <c r="J13" s="6">
        <v>8.59375E-2</v>
      </c>
      <c r="K13" s="5">
        <v>7</v>
      </c>
      <c r="L13" s="6">
        <v>5.46875E-2</v>
      </c>
      <c r="M13" s="4">
        <v>0</v>
      </c>
      <c r="N13" s="6">
        <v>0</v>
      </c>
      <c r="O13" s="4">
        <v>2</v>
      </c>
      <c r="P13" s="6">
        <v>1.5625E-2</v>
      </c>
    </row>
    <row r="14" spans="1:16" x14ac:dyDescent="0.25">
      <c r="A14" s="3" t="s">
        <v>14</v>
      </c>
      <c r="B14" s="4">
        <v>68</v>
      </c>
      <c r="C14" s="5">
        <v>9</v>
      </c>
      <c r="D14" s="4">
        <v>59</v>
      </c>
      <c r="E14" s="5">
        <v>52</v>
      </c>
      <c r="F14" s="6">
        <v>0.88135593220338981</v>
      </c>
      <c r="G14" s="5">
        <v>3</v>
      </c>
      <c r="H14" s="6">
        <v>5.0847457627118647E-2</v>
      </c>
      <c r="I14" s="4">
        <v>2</v>
      </c>
      <c r="J14" s="6">
        <v>3.3898305084745763E-2</v>
      </c>
      <c r="K14" s="5">
        <v>1</v>
      </c>
      <c r="L14" s="6">
        <v>1.6949152542372881E-2</v>
      </c>
      <c r="M14" s="4">
        <v>0</v>
      </c>
      <c r="N14" s="6">
        <v>0</v>
      </c>
      <c r="O14" s="4">
        <v>1</v>
      </c>
      <c r="P14" s="6">
        <v>1.6949152542372881E-2</v>
      </c>
    </row>
    <row r="15" spans="1:16" x14ac:dyDescent="0.25">
      <c r="A15" s="3" t="s">
        <v>39</v>
      </c>
      <c r="B15" s="4">
        <v>206</v>
      </c>
      <c r="C15" s="5">
        <v>20</v>
      </c>
      <c r="D15" s="4">
        <v>186</v>
      </c>
      <c r="E15" s="5">
        <v>165</v>
      </c>
      <c r="F15" s="6">
        <v>0.88709677419354838</v>
      </c>
      <c r="G15" s="5">
        <v>7</v>
      </c>
      <c r="H15" s="6">
        <v>3.7634408602150539E-2</v>
      </c>
      <c r="I15" s="4">
        <v>9</v>
      </c>
      <c r="J15" s="6">
        <v>4.8387096774193547E-2</v>
      </c>
      <c r="K15" s="5">
        <v>2</v>
      </c>
      <c r="L15" s="6">
        <v>1.0752688172043012E-2</v>
      </c>
      <c r="M15" s="4">
        <v>0</v>
      </c>
      <c r="N15" s="6">
        <v>0</v>
      </c>
      <c r="O15" s="4">
        <v>0</v>
      </c>
      <c r="P15" s="6">
        <v>0</v>
      </c>
    </row>
    <row r="16" spans="1:16" x14ac:dyDescent="0.25">
      <c r="A16" s="3" t="s">
        <v>12</v>
      </c>
      <c r="B16" s="4">
        <v>62</v>
      </c>
      <c r="C16" s="5">
        <v>14</v>
      </c>
      <c r="D16" s="4">
        <v>48</v>
      </c>
      <c r="E16" s="5">
        <v>34</v>
      </c>
      <c r="F16" s="6">
        <v>0.70833333333333337</v>
      </c>
      <c r="G16" s="5">
        <v>7</v>
      </c>
      <c r="H16" s="6">
        <v>0.14583333333333334</v>
      </c>
      <c r="I16" s="4">
        <v>6</v>
      </c>
      <c r="J16" s="6">
        <v>0.125</v>
      </c>
      <c r="K16" s="5">
        <v>0</v>
      </c>
      <c r="L16" s="6">
        <v>0</v>
      </c>
      <c r="M16" s="4">
        <v>0</v>
      </c>
      <c r="N16" s="6">
        <v>0</v>
      </c>
      <c r="O16" s="4">
        <v>0</v>
      </c>
      <c r="P16" s="6">
        <v>0</v>
      </c>
    </row>
    <row r="17" spans="1:16" x14ac:dyDescent="0.25">
      <c r="A17" s="3" t="s">
        <v>34</v>
      </c>
      <c r="B17" s="4">
        <v>148</v>
      </c>
      <c r="C17" s="5">
        <v>9</v>
      </c>
      <c r="D17" s="4">
        <v>139</v>
      </c>
      <c r="E17" s="5">
        <v>111</v>
      </c>
      <c r="F17" s="6">
        <v>0.79856115107913672</v>
      </c>
      <c r="G17" s="5">
        <v>13</v>
      </c>
      <c r="H17" s="6">
        <v>9.3525179856115109E-2</v>
      </c>
      <c r="I17" s="4">
        <v>11</v>
      </c>
      <c r="J17" s="6">
        <v>7.9136690647482008E-2</v>
      </c>
      <c r="K17" s="5">
        <v>3</v>
      </c>
      <c r="L17" s="6">
        <v>2.1582733812949641E-2</v>
      </c>
      <c r="M17" s="4">
        <v>0</v>
      </c>
      <c r="N17" s="6">
        <v>0</v>
      </c>
      <c r="O17" s="4">
        <v>0</v>
      </c>
      <c r="P17" s="6">
        <v>0</v>
      </c>
    </row>
    <row r="18" spans="1:16" x14ac:dyDescent="0.25">
      <c r="A18" s="3" t="s">
        <v>4</v>
      </c>
      <c r="B18" s="4">
        <v>47</v>
      </c>
      <c r="C18" s="5">
        <v>5</v>
      </c>
      <c r="D18" s="4">
        <v>42</v>
      </c>
      <c r="E18" s="5">
        <v>36</v>
      </c>
      <c r="F18" s="6">
        <v>0.8571428571428571</v>
      </c>
      <c r="G18" s="5">
        <v>1</v>
      </c>
      <c r="H18" s="6">
        <v>2.3809523809523808E-2</v>
      </c>
      <c r="I18" s="4">
        <v>5</v>
      </c>
      <c r="J18" s="6">
        <v>0.11904761904761904</v>
      </c>
      <c r="K18" s="5">
        <v>0</v>
      </c>
      <c r="L18" s="6">
        <v>0</v>
      </c>
      <c r="M18" s="4">
        <v>0</v>
      </c>
      <c r="N18" s="6">
        <v>0</v>
      </c>
      <c r="O18" s="4">
        <v>0</v>
      </c>
      <c r="P18" s="6">
        <v>0</v>
      </c>
    </row>
    <row r="19" spans="1:16" x14ac:dyDescent="0.25">
      <c r="A19" s="3" t="s">
        <v>45</v>
      </c>
      <c r="B19" s="4">
        <v>556</v>
      </c>
      <c r="C19" s="5">
        <v>63</v>
      </c>
      <c r="D19" s="4">
        <v>493</v>
      </c>
      <c r="E19" s="5">
        <v>358</v>
      </c>
      <c r="F19" s="6">
        <v>0.72616632860040564</v>
      </c>
      <c r="G19" s="5">
        <v>52</v>
      </c>
      <c r="H19" s="6">
        <v>0.10547667342799188</v>
      </c>
      <c r="I19" s="4">
        <v>61</v>
      </c>
      <c r="J19" s="6">
        <v>0.12373225152129817</v>
      </c>
      <c r="K19" s="5">
        <v>12</v>
      </c>
      <c r="L19" s="6">
        <v>2.434077079107505E-2</v>
      </c>
      <c r="M19" s="4">
        <v>1</v>
      </c>
      <c r="N19" s="6">
        <v>2.0283975659229209E-3</v>
      </c>
      <c r="O19" s="4">
        <v>1</v>
      </c>
      <c r="P19" s="6">
        <v>2.0283975659229209E-3</v>
      </c>
    </row>
    <row r="20" spans="1:16" x14ac:dyDescent="0.25">
      <c r="A20" s="3" t="s">
        <v>31</v>
      </c>
      <c r="B20" s="4">
        <v>132</v>
      </c>
      <c r="C20" s="5">
        <v>20</v>
      </c>
      <c r="D20" s="4">
        <v>112</v>
      </c>
      <c r="E20" s="5">
        <v>92</v>
      </c>
      <c r="F20" s="6">
        <v>0.8214285714285714</v>
      </c>
      <c r="G20" s="5">
        <v>10</v>
      </c>
      <c r="H20" s="6">
        <v>8.9285714285714288E-2</v>
      </c>
      <c r="I20" s="4">
        <v>3</v>
      </c>
      <c r="J20" s="6">
        <v>2.6785714285714284E-2</v>
      </c>
      <c r="K20" s="5">
        <v>3</v>
      </c>
      <c r="L20" s="6">
        <v>2.6785714285714284E-2</v>
      </c>
      <c r="M20" s="4">
        <v>1</v>
      </c>
      <c r="N20" s="6">
        <v>8.9285714285714281E-3</v>
      </c>
      <c r="O20" s="4">
        <v>2</v>
      </c>
      <c r="P20" s="6">
        <v>1.7857142857142856E-2</v>
      </c>
    </row>
    <row r="21" spans="1:16" x14ac:dyDescent="0.25">
      <c r="A21" s="3" t="s">
        <v>35</v>
      </c>
      <c r="B21" s="4">
        <v>169</v>
      </c>
      <c r="C21" s="5">
        <v>2</v>
      </c>
      <c r="D21" s="4">
        <v>167</v>
      </c>
      <c r="E21" s="5">
        <v>144</v>
      </c>
      <c r="F21" s="6">
        <v>0.86227544910179643</v>
      </c>
      <c r="G21" s="5">
        <v>6</v>
      </c>
      <c r="H21" s="6">
        <v>3.5928143712574849E-2</v>
      </c>
      <c r="I21" s="4">
        <v>8</v>
      </c>
      <c r="J21" s="6">
        <v>4.790419161676647E-2</v>
      </c>
      <c r="K21" s="5">
        <v>5</v>
      </c>
      <c r="L21" s="6">
        <v>2.9940119760479042E-2</v>
      </c>
      <c r="M21" s="4">
        <v>0</v>
      </c>
      <c r="N21" s="6">
        <v>0</v>
      </c>
      <c r="O21" s="4">
        <v>1</v>
      </c>
      <c r="P21" s="6">
        <v>5.9880239520958087E-3</v>
      </c>
    </row>
    <row r="22" spans="1:16" x14ac:dyDescent="0.25">
      <c r="A22" s="3" t="s">
        <v>19</v>
      </c>
      <c r="B22" s="4">
        <v>80</v>
      </c>
      <c r="C22" s="5">
        <v>22</v>
      </c>
      <c r="D22" s="4">
        <v>58</v>
      </c>
      <c r="E22" s="5">
        <v>48</v>
      </c>
      <c r="F22" s="6">
        <v>0.82758620689655171</v>
      </c>
      <c r="G22" s="5">
        <v>2</v>
      </c>
      <c r="H22" s="6">
        <v>3.4482758620689655E-2</v>
      </c>
      <c r="I22" s="4">
        <v>5</v>
      </c>
      <c r="J22" s="6">
        <v>8.6206896551724144E-2</v>
      </c>
      <c r="K22" s="5">
        <v>2</v>
      </c>
      <c r="L22" s="6">
        <v>3.4482758620689655E-2</v>
      </c>
      <c r="M22" s="4">
        <v>0</v>
      </c>
      <c r="N22" s="6">
        <v>0</v>
      </c>
      <c r="O22" s="4">
        <v>0</v>
      </c>
      <c r="P22" s="6">
        <v>0</v>
      </c>
    </row>
    <row r="23" spans="1:16" x14ac:dyDescent="0.25">
      <c r="A23" s="3" t="s">
        <v>36</v>
      </c>
      <c r="B23" s="4">
        <v>170</v>
      </c>
      <c r="C23" s="5">
        <v>6</v>
      </c>
      <c r="D23" s="4">
        <v>164</v>
      </c>
      <c r="E23" s="5">
        <v>93</v>
      </c>
      <c r="F23" s="6">
        <v>0.56707317073170727</v>
      </c>
      <c r="G23" s="5">
        <v>17</v>
      </c>
      <c r="H23" s="6">
        <v>0.10365853658536585</v>
      </c>
      <c r="I23" s="4">
        <v>30</v>
      </c>
      <c r="J23" s="6">
        <v>0.18292682926829268</v>
      </c>
      <c r="K23" s="5">
        <v>16</v>
      </c>
      <c r="L23" s="6">
        <v>9.7560975609756101E-2</v>
      </c>
      <c r="M23" s="4">
        <v>1</v>
      </c>
      <c r="N23" s="6">
        <v>6.0975609756097563E-3</v>
      </c>
      <c r="O23" s="4">
        <v>2</v>
      </c>
      <c r="P23" s="6">
        <v>1.2195121951219513E-2</v>
      </c>
    </row>
    <row r="24" spans="1:16" x14ac:dyDescent="0.25">
      <c r="A24" s="3" t="s">
        <v>17</v>
      </c>
      <c r="B24" s="4">
        <v>72</v>
      </c>
      <c r="C24" s="5">
        <v>3</v>
      </c>
      <c r="D24" s="4">
        <v>69</v>
      </c>
      <c r="E24" s="5">
        <v>56</v>
      </c>
      <c r="F24" s="6">
        <v>0.81159420289855078</v>
      </c>
      <c r="G24" s="5">
        <v>5</v>
      </c>
      <c r="H24" s="6">
        <v>7.2463768115942032E-2</v>
      </c>
      <c r="I24" s="4">
        <v>6</v>
      </c>
      <c r="J24" s="6">
        <v>8.6956521739130432E-2</v>
      </c>
      <c r="K24" s="5">
        <v>0</v>
      </c>
      <c r="L24" s="6">
        <v>0</v>
      </c>
      <c r="M24" s="4">
        <v>0</v>
      </c>
      <c r="N24" s="6">
        <v>0</v>
      </c>
      <c r="O24" s="4">
        <v>1</v>
      </c>
      <c r="P24" s="6">
        <v>1.4492753623188406E-2</v>
      </c>
    </row>
    <row r="25" spans="1:16" x14ac:dyDescent="0.25">
      <c r="A25" s="3" t="s">
        <v>15</v>
      </c>
      <c r="B25" s="4">
        <v>68</v>
      </c>
      <c r="C25" s="5">
        <v>68</v>
      </c>
      <c r="D25" s="4">
        <v>0</v>
      </c>
      <c r="E25" s="5">
        <v>0</v>
      </c>
      <c r="F25" s="6">
        <v>0</v>
      </c>
      <c r="G25" s="5">
        <v>0</v>
      </c>
      <c r="H25" s="6">
        <v>0</v>
      </c>
      <c r="I25" s="4">
        <v>0</v>
      </c>
      <c r="J25" s="6">
        <v>0</v>
      </c>
      <c r="K25" s="5">
        <v>0</v>
      </c>
      <c r="L25" s="6">
        <v>0</v>
      </c>
      <c r="M25" s="4">
        <v>0</v>
      </c>
      <c r="N25" s="6">
        <v>0</v>
      </c>
      <c r="O25" s="4">
        <v>0</v>
      </c>
      <c r="P25" s="6">
        <v>0</v>
      </c>
    </row>
    <row r="26" spans="1:16" x14ac:dyDescent="0.25">
      <c r="A26" s="3" t="s">
        <v>28</v>
      </c>
      <c r="B26" s="4">
        <v>114</v>
      </c>
      <c r="C26" s="5">
        <v>7</v>
      </c>
      <c r="D26" s="4">
        <v>107</v>
      </c>
      <c r="E26" s="5">
        <v>104</v>
      </c>
      <c r="F26" s="6">
        <v>0.9719626168224299</v>
      </c>
      <c r="G26" s="5">
        <v>2</v>
      </c>
      <c r="H26" s="6">
        <v>1.8691588785046728E-2</v>
      </c>
      <c r="I26" s="4">
        <v>1</v>
      </c>
      <c r="J26" s="6">
        <v>9.3457943925233638E-3</v>
      </c>
      <c r="K26" s="5">
        <v>0</v>
      </c>
      <c r="L26" s="6">
        <v>0</v>
      </c>
      <c r="M26" s="4">
        <v>0</v>
      </c>
      <c r="N26" s="6">
        <v>0</v>
      </c>
      <c r="O26" s="4">
        <v>0</v>
      </c>
      <c r="P26" s="6">
        <v>0</v>
      </c>
    </row>
    <row r="27" spans="1:16" x14ac:dyDescent="0.25">
      <c r="A27" s="3" t="s">
        <v>22</v>
      </c>
      <c r="B27" s="4">
        <v>87</v>
      </c>
      <c r="C27" s="5">
        <v>16</v>
      </c>
      <c r="D27" s="4">
        <v>71</v>
      </c>
      <c r="E27" s="5">
        <v>50</v>
      </c>
      <c r="F27" s="6">
        <v>0.70422535211267601</v>
      </c>
      <c r="G27" s="5">
        <v>13</v>
      </c>
      <c r="H27" s="6">
        <v>0.18309859154929578</v>
      </c>
      <c r="I27" s="4">
        <v>7</v>
      </c>
      <c r="J27" s="6">
        <v>9.8591549295774641E-2</v>
      </c>
      <c r="K27" s="5">
        <v>0</v>
      </c>
      <c r="L27" s="6">
        <v>0</v>
      </c>
      <c r="M27" s="4">
        <v>0</v>
      </c>
      <c r="N27" s="6">
        <v>0</v>
      </c>
      <c r="O27" s="4">
        <v>0</v>
      </c>
      <c r="P27" s="6">
        <v>0</v>
      </c>
    </row>
    <row r="28" spans="1:16" x14ac:dyDescent="0.25">
      <c r="A28" s="3" t="s">
        <v>3</v>
      </c>
      <c r="B28" s="4">
        <v>45</v>
      </c>
      <c r="C28" s="5">
        <v>18</v>
      </c>
      <c r="D28" s="4">
        <v>27</v>
      </c>
      <c r="E28" s="5">
        <v>24</v>
      </c>
      <c r="F28" s="6">
        <v>0.88888888888888884</v>
      </c>
      <c r="G28" s="5">
        <v>3</v>
      </c>
      <c r="H28" s="6">
        <v>0.1111111111111111</v>
      </c>
      <c r="I28" s="4">
        <v>0</v>
      </c>
      <c r="J28" s="6">
        <v>0</v>
      </c>
      <c r="K28" s="5">
        <v>0</v>
      </c>
      <c r="L28" s="6">
        <v>0</v>
      </c>
      <c r="M28" s="4">
        <v>0</v>
      </c>
      <c r="N28" s="6">
        <v>0</v>
      </c>
      <c r="O28" s="4">
        <v>0</v>
      </c>
      <c r="P28" s="6">
        <v>0</v>
      </c>
    </row>
    <row r="29" spans="1:16" x14ac:dyDescent="0.25">
      <c r="A29" s="3" t="s">
        <v>29</v>
      </c>
      <c r="B29" s="4">
        <v>120</v>
      </c>
      <c r="C29" s="5">
        <v>19</v>
      </c>
      <c r="D29" s="4">
        <v>101</v>
      </c>
      <c r="E29" s="5">
        <v>82</v>
      </c>
      <c r="F29" s="6">
        <v>0.81188118811881194</v>
      </c>
      <c r="G29" s="5">
        <v>9</v>
      </c>
      <c r="H29" s="6">
        <v>8.9108910891089105E-2</v>
      </c>
      <c r="I29" s="4">
        <v>5</v>
      </c>
      <c r="J29" s="6">
        <v>4.9504950495049507E-2</v>
      </c>
      <c r="K29" s="5">
        <v>1</v>
      </c>
      <c r="L29" s="6">
        <v>9.9009900990099011E-3</v>
      </c>
      <c r="M29" s="4">
        <v>0</v>
      </c>
      <c r="N29" s="6">
        <v>0</v>
      </c>
      <c r="O29" s="4">
        <v>0</v>
      </c>
      <c r="P29" s="6">
        <v>0</v>
      </c>
    </row>
    <row r="30" spans="1:16" x14ac:dyDescent="0.25">
      <c r="A30" s="3" t="s">
        <v>1</v>
      </c>
      <c r="B30" s="4">
        <v>42</v>
      </c>
      <c r="C30" s="5">
        <v>6</v>
      </c>
      <c r="D30" s="4">
        <v>36</v>
      </c>
      <c r="E30" s="5">
        <v>30</v>
      </c>
      <c r="F30" s="6">
        <v>0.83333333333333337</v>
      </c>
      <c r="G30" s="5">
        <v>5</v>
      </c>
      <c r="H30" s="6">
        <v>0.1388888888888889</v>
      </c>
      <c r="I30" s="4">
        <v>0</v>
      </c>
      <c r="J30" s="6">
        <v>0</v>
      </c>
      <c r="K30" s="5">
        <v>0</v>
      </c>
      <c r="L30" s="6">
        <v>0</v>
      </c>
      <c r="M30" s="4">
        <v>0</v>
      </c>
      <c r="N30" s="6">
        <v>0</v>
      </c>
      <c r="O30" s="4">
        <v>0</v>
      </c>
      <c r="P30" s="6">
        <v>0</v>
      </c>
    </row>
    <row r="31" spans="1:16" x14ac:dyDescent="0.25">
      <c r="A31" s="3" t="s">
        <v>8</v>
      </c>
      <c r="B31" s="4">
        <v>53</v>
      </c>
      <c r="C31" s="5">
        <v>9</v>
      </c>
      <c r="D31" s="4">
        <v>44</v>
      </c>
      <c r="E31" s="5">
        <v>37</v>
      </c>
      <c r="F31" s="6">
        <v>0.84090909090909094</v>
      </c>
      <c r="G31" s="5">
        <v>2</v>
      </c>
      <c r="H31" s="6">
        <v>4.5454545454545456E-2</v>
      </c>
      <c r="I31" s="4">
        <v>4</v>
      </c>
      <c r="J31" s="6">
        <v>9.0909090909090912E-2</v>
      </c>
      <c r="K31" s="5">
        <v>0</v>
      </c>
      <c r="L31" s="6">
        <v>0</v>
      </c>
      <c r="M31" s="4">
        <v>0</v>
      </c>
      <c r="N31" s="6">
        <v>0</v>
      </c>
      <c r="O31" s="4">
        <v>0</v>
      </c>
      <c r="P31" s="6">
        <v>0</v>
      </c>
    </row>
    <row r="32" spans="1:16" x14ac:dyDescent="0.25">
      <c r="A32" s="3" t="s">
        <v>20</v>
      </c>
      <c r="B32" s="4">
        <v>81</v>
      </c>
      <c r="C32" s="5">
        <v>12</v>
      </c>
      <c r="D32" s="4">
        <v>69</v>
      </c>
      <c r="E32" s="5">
        <v>39</v>
      </c>
      <c r="F32" s="6">
        <v>0.56521739130434778</v>
      </c>
      <c r="G32" s="5">
        <v>12</v>
      </c>
      <c r="H32" s="6">
        <v>0.17391304347826086</v>
      </c>
      <c r="I32" s="4">
        <v>13</v>
      </c>
      <c r="J32" s="6">
        <v>0.18840579710144928</v>
      </c>
      <c r="K32" s="5">
        <v>1</v>
      </c>
      <c r="L32" s="6">
        <v>1.4492753623188406E-2</v>
      </c>
      <c r="M32" s="4">
        <v>1</v>
      </c>
      <c r="N32" s="6">
        <v>1.4492753623188406E-2</v>
      </c>
      <c r="O32" s="4">
        <v>0</v>
      </c>
      <c r="P32" s="6">
        <v>0</v>
      </c>
    </row>
    <row r="33" spans="1:16" x14ac:dyDescent="0.25">
      <c r="A33" s="3" t="s">
        <v>2</v>
      </c>
      <c r="B33" s="4">
        <v>42</v>
      </c>
      <c r="C33" s="5">
        <v>8</v>
      </c>
      <c r="D33" s="4">
        <v>34</v>
      </c>
      <c r="E33" s="5">
        <v>29</v>
      </c>
      <c r="F33" s="6">
        <v>0.8529411764705882</v>
      </c>
      <c r="G33" s="5">
        <v>3</v>
      </c>
      <c r="H33" s="6">
        <v>8.8235294117647065E-2</v>
      </c>
      <c r="I33" s="4">
        <v>0</v>
      </c>
      <c r="J33" s="6">
        <v>0</v>
      </c>
      <c r="K33" s="5">
        <v>0</v>
      </c>
      <c r="L33" s="6">
        <v>0</v>
      </c>
      <c r="M33" s="4">
        <v>1</v>
      </c>
      <c r="N33" s="6">
        <v>2.9411764705882353E-2</v>
      </c>
      <c r="O33" s="4">
        <v>0</v>
      </c>
      <c r="P33" s="6">
        <v>0</v>
      </c>
    </row>
    <row r="34" spans="1:16" x14ac:dyDescent="0.25">
      <c r="A34" s="3" t="s">
        <v>21</v>
      </c>
      <c r="B34" s="4">
        <v>83</v>
      </c>
      <c r="C34" s="5">
        <v>11</v>
      </c>
      <c r="D34" s="4">
        <v>72</v>
      </c>
      <c r="E34" s="5">
        <v>43</v>
      </c>
      <c r="F34" s="6">
        <v>0.59722222222222221</v>
      </c>
      <c r="G34" s="5">
        <v>19</v>
      </c>
      <c r="H34" s="6">
        <v>0.2638888888888889</v>
      </c>
      <c r="I34" s="4">
        <v>7</v>
      </c>
      <c r="J34" s="6">
        <v>9.7222222222222224E-2</v>
      </c>
      <c r="K34" s="5">
        <v>1</v>
      </c>
      <c r="L34" s="6">
        <v>1.3888888888888888E-2</v>
      </c>
      <c r="M34" s="4">
        <v>0</v>
      </c>
      <c r="N34" s="6">
        <v>0</v>
      </c>
      <c r="O34" s="4">
        <v>0</v>
      </c>
      <c r="P34" s="6">
        <v>0</v>
      </c>
    </row>
    <row r="35" spans="1:16" x14ac:dyDescent="0.25">
      <c r="A35" s="3" t="s">
        <v>24</v>
      </c>
      <c r="B35" s="4">
        <v>90</v>
      </c>
      <c r="C35" s="5">
        <v>6</v>
      </c>
      <c r="D35" s="4">
        <v>84</v>
      </c>
      <c r="E35" s="5">
        <v>70</v>
      </c>
      <c r="F35" s="6">
        <v>0.83333333333333337</v>
      </c>
      <c r="G35" s="5">
        <v>5</v>
      </c>
      <c r="H35" s="6">
        <v>5.9523809523809521E-2</v>
      </c>
      <c r="I35" s="4">
        <v>6</v>
      </c>
      <c r="J35" s="6">
        <v>7.1428571428571425E-2</v>
      </c>
      <c r="K35" s="5">
        <v>2</v>
      </c>
      <c r="L35" s="6">
        <v>2.3809523809523808E-2</v>
      </c>
      <c r="M35" s="4">
        <v>0</v>
      </c>
      <c r="N35" s="6">
        <v>0</v>
      </c>
      <c r="O35" s="4">
        <v>0</v>
      </c>
      <c r="P35" s="6">
        <v>0</v>
      </c>
    </row>
    <row r="36" spans="1:16" x14ac:dyDescent="0.25">
      <c r="A36" s="3" t="s">
        <v>48</v>
      </c>
      <c r="B36" s="4">
        <v>1092</v>
      </c>
      <c r="C36" s="5">
        <v>156</v>
      </c>
      <c r="D36" s="4">
        <v>936</v>
      </c>
      <c r="E36" s="5">
        <v>650</v>
      </c>
      <c r="F36" s="6">
        <v>0.69444444444444442</v>
      </c>
      <c r="G36" s="5">
        <v>56</v>
      </c>
      <c r="H36" s="6">
        <v>5.9829059829059832E-2</v>
      </c>
      <c r="I36" s="4">
        <v>211</v>
      </c>
      <c r="J36" s="6">
        <v>0.22542735042735043</v>
      </c>
      <c r="K36" s="5">
        <v>15</v>
      </c>
      <c r="L36" s="6">
        <v>1.6025641025641024E-2</v>
      </c>
      <c r="M36" s="4">
        <v>0</v>
      </c>
      <c r="N36" s="6">
        <v>0</v>
      </c>
      <c r="O36" s="4">
        <v>2</v>
      </c>
      <c r="P36" s="6">
        <v>2.136752136752137E-3</v>
      </c>
    </row>
    <row r="37" spans="1:16" x14ac:dyDescent="0.25">
      <c r="A37" s="7" t="s">
        <v>64</v>
      </c>
      <c r="B37" s="4">
        <v>106</v>
      </c>
      <c r="C37" s="5">
        <v>67</v>
      </c>
      <c r="D37" s="4">
        <v>39</v>
      </c>
      <c r="E37" s="5">
        <v>34</v>
      </c>
      <c r="F37" s="6">
        <v>0.87179487179487181</v>
      </c>
      <c r="G37" s="5">
        <v>2</v>
      </c>
      <c r="H37" s="6">
        <v>5.128205128205128E-2</v>
      </c>
      <c r="I37" s="4">
        <v>2</v>
      </c>
      <c r="J37" s="6">
        <v>5.128205128205128E-2</v>
      </c>
      <c r="K37" s="5">
        <v>1</v>
      </c>
      <c r="L37" s="6">
        <v>2.564102564102564E-2</v>
      </c>
      <c r="M37" s="4">
        <v>0</v>
      </c>
      <c r="N37" s="6">
        <v>0</v>
      </c>
      <c r="O37" s="4">
        <v>0</v>
      </c>
      <c r="P37" s="6">
        <v>0</v>
      </c>
    </row>
    <row r="38" spans="1:16" x14ac:dyDescent="0.25">
      <c r="A38" s="3" t="s">
        <v>27</v>
      </c>
      <c r="B38" s="4">
        <v>108</v>
      </c>
      <c r="C38" s="5">
        <v>17</v>
      </c>
      <c r="D38" s="4">
        <v>91</v>
      </c>
      <c r="E38" s="5">
        <v>77</v>
      </c>
      <c r="F38" s="6">
        <v>0.84615384615384615</v>
      </c>
      <c r="G38" s="5">
        <v>2</v>
      </c>
      <c r="H38" s="6">
        <v>2.197802197802198E-2</v>
      </c>
      <c r="I38" s="4">
        <v>4</v>
      </c>
      <c r="J38" s="6">
        <v>4.3956043956043959E-2</v>
      </c>
      <c r="K38" s="5">
        <v>8</v>
      </c>
      <c r="L38" s="6">
        <v>8.7912087912087919E-2</v>
      </c>
      <c r="M38" s="4">
        <v>0</v>
      </c>
      <c r="N38" s="6">
        <v>0</v>
      </c>
      <c r="O38" s="4">
        <v>0</v>
      </c>
      <c r="P38" s="6">
        <v>0</v>
      </c>
    </row>
    <row r="39" spans="1:16" x14ac:dyDescent="0.25">
      <c r="A39" s="3" t="s">
        <v>7</v>
      </c>
      <c r="B39" s="4">
        <v>51</v>
      </c>
      <c r="C39" s="5">
        <v>3</v>
      </c>
      <c r="D39" s="4">
        <v>48</v>
      </c>
      <c r="E39" s="5">
        <v>35</v>
      </c>
      <c r="F39" s="6">
        <v>0.72916666666666663</v>
      </c>
      <c r="G39" s="5">
        <v>3</v>
      </c>
      <c r="H39" s="6">
        <v>6.25E-2</v>
      </c>
      <c r="I39" s="4">
        <v>7</v>
      </c>
      <c r="J39" s="6">
        <v>0.14583333333333334</v>
      </c>
      <c r="K39" s="5">
        <v>0</v>
      </c>
      <c r="L39" s="6">
        <v>0</v>
      </c>
      <c r="M39" s="4">
        <v>0</v>
      </c>
      <c r="N39" s="6">
        <v>0</v>
      </c>
      <c r="O39" s="4">
        <v>0</v>
      </c>
      <c r="P39" s="6">
        <v>0</v>
      </c>
    </row>
    <row r="40" spans="1:16" x14ac:dyDescent="0.25">
      <c r="A40" s="3" t="s">
        <v>33</v>
      </c>
      <c r="B40" s="4">
        <v>140</v>
      </c>
      <c r="C40" s="5">
        <v>7</v>
      </c>
      <c r="D40" s="4">
        <v>133</v>
      </c>
      <c r="E40" s="5">
        <v>100</v>
      </c>
      <c r="F40" s="6">
        <v>0.75187969924812026</v>
      </c>
      <c r="G40" s="5">
        <v>13</v>
      </c>
      <c r="H40" s="6">
        <v>9.7744360902255634E-2</v>
      </c>
      <c r="I40" s="4">
        <v>6</v>
      </c>
      <c r="J40" s="6">
        <v>4.5112781954887216E-2</v>
      </c>
      <c r="K40" s="5">
        <v>8</v>
      </c>
      <c r="L40" s="6">
        <v>6.0150375939849621E-2</v>
      </c>
      <c r="M40" s="4">
        <v>1</v>
      </c>
      <c r="N40" s="6">
        <v>7.5187969924812026E-3</v>
      </c>
      <c r="O40" s="4">
        <v>0</v>
      </c>
      <c r="P40" s="6">
        <v>0</v>
      </c>
    </row>
    <row r="41" spans="1:16" x14ac:dyDescent="0.25">
      <c r="A41" s="3" t="s">
        <v>43</v>
      </c>
      <c r="B41" s="4">
        <v>423</v>
      </c>
      <c r="C41" s="5">
        <v>50</v>
      </c>
      <c r="D41" s="4">
        <v>373</v>
      </c>
      <c r="E41" s="5">
        <v>302</v>
      </c>
      <c r="F41" s="6">
        <v>0.80965147453083108</v>
      </c>
      <c r="G41" s="5">
        <v>33</v>
      </c>
      <c r="H41" s="6">
        <v>8.8471849865951746E-2</v>
      </c>
      <c r="I41" s="4">
        <v>27</v>
      </c>
      <c r="J41" s="6">
        <v>7.2386058981233251E-2</v>
      </c>
      <c r="K41" s="5">
        <v>5</v>
      </c>
      <c r="L41" s="6">
        <v>1.3404825737265416E-2</v>
      </c>
      <c r="M41" s="4">
        <v>0</v>
      </c>
      <c r="N41" s="6">
        <v>0</v>
      </c>
      <c r="O41" s="4">
        <v>0</v>
      </c>
      <c r="P41" s="6">
        <v>0</v>
      </c>
    </row>
    <row r="42" spans="1:16" x14ac:dyDescent="0.25">
      <c r="A42" s="3" t="s">
        <v>44</v>
      </c>
      <c r="B42" s="4">
        <v>457</v>
      </c>
      <c r="C42" s="5">
        <v>47</v>
      </c>
      <c r="D42" s="4">
        <v>410</v>
      </c>
      <c r="E42" s="5">
        <v>325</v>
      </c>
      <c r="F42" s="6">
        <v>0.79268292682926833</v>
      </c>
      <c r="G42" s="5">
        <v>22</v>
      </c>
      <c r="H42" s="6">
        <v>5.3658536585365853E-2</v>
      </c>
      <c r="I42" s="4">
        <v>49</v>
      </c>
      <c r="J42" s="6">
        <v>0.11951219512195121</v>
      </c>
      <c r="K42" s="5">
        <v>6</v>
      </c>
      <c r="L42" s="6">
        <v>1.4634146341463415E-2</v>
      </c>
      <c r="M42" s="4">
        <v>0</v>
      </c>
      <c r="N42" s="6">
        <v>0</v>
      </c>
      <c r="O42" s="4">
        <v>1</v>
      </c>
      <c r="P42" s="6">
        <v>2.4390243902439024E-3</v>
      </c>
    </row>
    <row r="43" spans="1:16" x14ac:dyDescent="0.25">
      <c r="A43" s="3" t="s">
        <v>9</v>
      </c>
      <c r="B43" s="4">
        <v>54</v>
      </c>
      <c r="C43" s="5">
        <v>6</v>
      </c>
      <c r="D43" s="4">
        <v>48</v>
      </c>
      <c r="E43" s="5">
        <v>42</v>
      </c>
      <c r="F43" s="6">
        <v>0.875</v>
      </c>
      <c r="G43" s="5">
        <v>4</v>
      </c>
      <c r="H43" s="6">
        <v>8.3333333333333329E-2</v>
      </c>
      <c r="I43" s="4">
        <v>2</v>
      </c>
      <c r="J43" s="6">
        <v>4.1666666666666664E-2</v>
      </c>
      <c r="K43" s="5">
        <v>0</v>
      </c>
      <c r="L43" s="6">
        <v>0</v>
      </c>
      <c r="M43" s="4">
        <v>0</v>
      </c>
      <c r="N43" s="6">
        <v>0</v>
      </c>
      <c r="O43" s="4">
        <v>0</v>
      </c>
      <c r="P43" s="6">
        <v>0</v>
      </c>
    </row>
    <row r="44" spans="1:16" x14ac:dyDescent="0.25">
      <c r="A44" s="3" t="s">
        <v>46</v>
      </c>
      <c r="B44" s="4">
        <v>838</v>
      </c>
      <c r="C44" s="5">
        <v>43</v>
      </c>
      <c r="D44" s="4">
        <v>795</v>
      </c>
      <c r="E44" s="5">
        <v>645</v>
      </c>
      <c r="F44" s="6">
        <v>0.81132075471698117</v>
      </c>
      <c r="G44" s="5">
        <v>79</v>
      </c>
      <c r="H44" s="6">
        <v>9.9371069182389943E-2</v>
      </c>
      <c r="I44" s="4">
        <v>48</v>
      </c>
      <c r="J44" s="6">
        <v>6.0377358490566038E-2</v>
      </c>
      <c r="K44" s="5">
        <v>11</v>
      </c>
      <c r="L44" s="6">
        <v>1.3836477987421384E-2</v>
      </c>
      <c r="M44" s="4">
        <v>0</v>
      </c>
      <c r="N44" s="6">
        <v>0</v>
      </c>
      <c r="O44" s="4">
        <v>4</v>
      </c>
      <c r="P44" s="6">
        <v>5.0314465408805029E-3</v>
      </c>
    </row>
    <row r="45" spans="1:16" x14ac:dyDescent="0.25">
      <c r="A45" s="3" t="s">
        <v>18</v>
      </c>
      <c r="B45" s="4">
        <v>77</v>
      </c>
      <c r="C45" s="5">
        <v>4</v>
      </c>
      <c r="D45" s="4">
        <v>73</v>
      </c>
      <c r="E45" s="5">
        <v>54</v>
      </c>
      <c r="F45" s="6">
        <v>0.73972602739726023</v>
      </c>
      <c r="G45" s="5">
        <v>3</v>
      </c>
      <c r="H45" s="6">
        <v>4.1095890410958902E-2</v>
      </c>
      <c r="I45" s="4">
        <v>2</v>
      </c>
      <c r="J45" s="6">
        <v>2.7397260273972601E-2</v>
      </c>
      <c r="K45" s="5">
        <v>13</v>
      </c>
      <c r="L45" s="6">
        <v>0.17808219178082191</v>
      </c>
      <c r="M45" s="4">
        <v>0</v>
      </c>
      <c r="N45" s="6">
        <v>0</v>
      </c>
      <c r="O45" s="4">
        <v>0</v>
      </c>
      <c r="P45" s="6">
        <v>0</v>
      </c>
    </row>
    <row r="46" spans="1:16" x14ac:dyDescent="0.25">
      <c r="A46" s="3" t="s">
        <v>37</v>
      </c>
      <c r="B46" s="4">
        <v>176</v>
      </c>
      <c r="C46" s="5">
        <v>131</v>
      </c>
      <c r="D46" s="4">
        <v>45</v>
      </c>
      <c r="E46" s="5">
        <v>22</v>
      </c>
      <c r="F46" s="6">
        <v>0.48888888888888887</v>
      </c>
      <c r="G46" s="5">
        <v>7</v>
      </c>
      <c r="H46" s="6">
        <v>0.15555555555555556</v>
      </c>
      <c r="I46" s="4">
        <v>8</v>
      </c>
      <c r="J46" s="6">
        <v>0.17777777777777778</v>
      </c>
      <c r="K46" s="5">
        <v>0</v>
      </c>
      <c r="L46" s="6">
        <v>0</v>
      </c>
      <c r="M46" s="4">
        <v>0</v>
      </c>
      <c r="N46" s="6">
        <v>0</v>
      </c>
      <c r="O46" s="4">
        <v>0</v>
      </c>
      <c r="P46" s="6">
        <v>0</v>
      </c>
    </row>
    <row r="47" spans="1:16" x14ac:dyDescent="0.25">
      <c r="A47" s="3" t="s">
        <v>5</v>
      </c>
      <c r="B47" s="4">
        <v>48</v>
      </c>
      <c r="C47" s="5">
        <v>5</v>
      </c>
      <c r="D47" s="4">
        <v>43</v>
      </c>
      <c r="E47" s="5">
        <v>32</v>
      </c>
      <c r="F47" s="6">
        <v>0.7441860465116279</v>
      </c>
      <c r="G47" s="5">
        <v>4</v>
      </c>
      <c r="H47" s="6">
        <v>9.3023255813953487E-2</v>
      </c>
      <c r="I47" s="4">
        <v>4</v>
      </c>
      <c r="J47" s="6">
        <v>9.3023255813953487E-2</v>
      </c>
      <c r="K47" s="5">
        <v>2</v>
      </c>
      <c r="L47" s="6">
        <v>4.6511627906976744E-2</v>
      </c>
      <c r="M47" s="4">
        <v>0</v>
      </c>
      <c r="N47" s="6">
        <v>0</v>
      </c>
      <c r="O47" s="4">
        <v>0</v>
      </c>
      <c r="P47" s="6">
        <v>0</v>
      </c>
    </row>
    <row r="48" spans="1:16" x14ac:dyDescent="0.25">
      <c r="A48" s="3" t="s">
        <v>6</v>
      </c>
      <c r="B48" s="4">
        <v>49</v>
      </c>
      <c r="C48" s="5">
        <v>3</v>
      </c>
      <c r="D48" s="4">
        <v>46</v>
      </c>
      <c r="E48" s="5">
        <v>41</v>
      </c>
      <c r="F48" s="6">
        <v>0.89130434782608692</v>
      </c>
      <c r="G48" s="5">
        <v>2</v>
      </c>
      <c r="H48" s="6">
        <v>4.3478260869565216E-2</v>
      </c>
      <c r="I48" s="4">
        <v>2</v>
      </c>
      <c r="J48" s="6">
        <v>4.3478260869565216E-2</v>
      </c>
      <c r="K48" s="5">
        <v>1</v>
      </c>
      <c r="L48" s="6">
        <v>2.1739130434782608E-2</v>
      </c>
      <c r="M48" s="4">
        <v>0</v>
      </c>
      <c r="N48" s="6">
        <v>0</v>
      </c>
      <c r="O48" s="4">
        <v>0</v>
      </c>
      <c r="P48" s="6">
        <v>0</v>
      </c>
    </row>
    <row r="49" spans="1:16" x14ac:dyDescent="0.25">
      <c r="A49" s="3" t="s">
        <v>41</v>
      </c>
      <c r="B49" s="4">
        <v>222</v>
      </c>
      <c r="C49" s="5">
        <v>42</v>
      </c>
      <c r="D49" s="4">
        <v>180</v>
      </c>
      <c r="E49" s="5">
        <v>130</v>
      </c>
      <c r="F49" s="6">
        <v>0.72222222222222221</v>
      </c>
      <c r="G49" s="5">
        <v>25</v>
      </c>
      <c r="H49" s="6">
        <v>0.1388888888888889</v>
      </c>
      <c r="I49" s="4">
        <v>13</v>
      </c>
      <c r="J49" s="6">
        <v>7.2222222222222215E-2</v>
      </c>
      <c r="K49" s="5">
        <v>12</v>
      </c>
      <c r="L49" s="6">
        <v>6.6666666666666666E-2</v>
      </c>
      <c r="M49" s="4">
        <v>0</v>
      </c>
      <c r="N49" s="6">
        <v>0</v>
      </c>
      <c r="O49" s="4">
        <v>0</v>
      </c>
      <c r="P49" s="6">
        <v>0</v>
      </c>
    </row>
    <row r="50" spans="1:16" x14ac:dyDescent="0.25">
      <c r="A50" s="3" t="s">
        <v>40</v>
      </c>
      <c r="B50" s="4">
        <v>213</v>
      </c>
      <c r="C50" s="5">
        <v>72</v>
      </c>
      <c r="D50" s="4">
        <v>141</v>
      </c>
      <c r="E50" s="5">
        <v>119</v>
      </c>
      <c r="F50" s="6">
        <v>0.84397163120567376</v>
      </c>
      <c r="G50" s="5">
        <v>5</v>
      </c>
      <c r="H50" s="6">
        <v>3.5460992907801421E-2</v>
      </c>
      <c r="I50" s="4">
        <v>10</v>
      </c>
      <c r="J50" s="6">
        <v>7.0921985815602842E-2</v>
      </c>
      <c r="K50" s="5">
        <v>4</v>
      </c>
      <c r="L50" s="6">
        <v>2.8368794326241134E-2</v>
      </c>
      <c r="M50" s="4">
        <v>0</v>
      </c>
      <c r="N50" s="6">
        <v>0</v>
      </c>
      <c r="O50" s="4">
        <v>1</v>
      </c>
      <c r="P50" s="6">
        <v>7.0921985815602835E-3</v>
      </c>
    </row>
    <row r="51" spans="1:16" x14ac:dyDescent="0.25">
      <c r="A51" s="3" t="s">
        <v>13</v>
      </c>
      <c r="B51" s="4">
        <v>62</v>
      </c>
      <c r="C51" s="5">
        <v>8</v>
      </c>
      <c r="D51" s="4">
        <v>54</v>
      </c>
      <c r="E51" s="5">
        <v>40</v>
      </c>
      <c r="F51" s="6">
        <v>0.7407407407407407</v>
      </c>
      <c r="G51" s="5">
        <v>7</v>
      </c>
      <c r="H51" s="6">
        <v>0.12962962962962962</v>
      </c>
      <c r="I51" s="4">
        <v>6</v>
      </c>
      <c r="J51" s="6">
        <v>0.1111111111111111</v>
      </c>
      <c r="K51" s="5">
        <v>0</v>
      </c>
      <c r="L51" s="6">
        <v>0</v>
      </c>
      <c r="M51" s="4">
        <v>0</v>
      </c>
      <c r="N51" s="6">
        <v>0</v>
      </c>
      <c r="O51" s="4">
        <v>0</v>
      </c>
      <c r="P51" s="6">
        <v>0</v>
      </c>
    </row>
    <row r="52" spans="1:16" s="12" customFormat="1" x14ac:dyDescent="0.25">
      <c r="A52" s="9" t="s">
        <v>65</v>
      </c>
      <c r="B52" s="10">
        <f>SUM(B2:B51)</f>
        <v>8818</v>
      </c>
      <c r="C52" s="10">
        <f t="shared" ref="C52:E52" si="0">SUM(C2:C51)</f>
        <v>1261</v>
      </c>
      <c r="D52" s="10">
        <f t="shared" si="0"/>
        <v>7557</v>
      </c>
      <c r="E52" s="10">
        <f t="shared" si="0"/>
        <v>5765</v>
      </c>
      <c r="F52" s="11">
        <f>+E52/D52</f>
        <v>0.76286886330554449</v>
      </c>
      <c r="G52" s="10">
        <f>SUM(G2:G51)</f>
        <v>657</v>
      </c>
      <c r="H52" s="11">
        <f>+G52/D52</f>
        <v>8.6939261611750696E-2</v>
      </c>
      <c r="I52" s="10">
        <f>SUM(I2:I51)</f>
        <v>815</v>
      </c>
      <c r="J52" s="11">
        <f>+I52/D52</f>
        <v>0.10784702924440916</v>
      </c>
      <c r="K52" s="10">
        <f>SUM(K2:K51)</f>
        <v>181</v>
      </c>
      <c r="L52" s="11">
        <f>+K52/D52</f>
        <v>2.395130342728596E-2</v>
      </c>
      <c r="M52" s="10">
        <f>SUM(M2:M51)</f>
        <v>7</v>
      </c>
      <c r="N52" s="11">
        <f>+M52/D52</f>
        <v>9.2629350271271674E-4</v>
      </c>
      <c r="O52" s="10">
        <f>SUM(O2:O51)</f>
        <v>21</v>
      </c>
      <c r="P52" s="11">
        <f>+O52/D52</f>
        <v>2.7788805081381501E-3</v>
      </c>
    </row>
    <row r="54" spans="1:16" x14ac:dyDescent="0.2">
      <c r="A54" s="36" t="s">
        <v>97</v>
      </c>
      <c r="B54" s="36"/>
      <c r="C54" s="36"/>
      <c r="D54" s="36"/>
      <c r="E54" s="36"/>
      <c r="F54" s="36"/>
      <c r="G54" s="36"/>
      <c r="H54" s="36"/>
      <c r="I54" s="36"/>
      <c r="J54" s="33"/>
      <c r="K54" s="33"/>
      <c r="L54" s="33"/>
      <c r="M54" s="33"/>
      <c r="N54" s="33"/>
      <c r="O54" s="33"/>
      <c r="P54" s="33"/>
    </row>
    <row r="55" spans="1:16" ht="15" customHeight="1" x14ac:dyDescent="0.2">
      <c r="A55" s="37" t="s">
        <v>118</v>
      </c>
      <c r="B55" s="37"/>
      <c r="C55" s="37"/>
      <c r="D55" s="37"/>
      <c r="E55" s="37"/>
      <c r="F55" s="37"/>
      <c r="G55" s="37"/>
      <c r="H55" s="37"/>
      <c r="I55" s="37"/>
      <c r="J55" s="35"/>
      <c r="K55" s="35"/>
      <c r="L55" s="35"/>
      <c r="M55" s="35"/>
      <c r="N55" s="35"/>
      <c r="O55" s="33"/>
      <c r="P55" s="33"/>
    </row>
    <row r="56" spans="1:16" x14ac:dyDescent="0.2">
      <c r="A56" s="37"/>
      <c r="B56" s="37"/>
      <c r="C56" s="37"/>
      <c r="D56" s="37"/>
      <c r="E56" s="37"/>
      <c r="F56" s="37"/>
      <c r="G56" s="37"/>
      <c r="H56" s="37"/>
      <c r="I56" s="37"/>
      <c r="J56" s="35"/>
      <c r="K56" s="35"/>
      <c r="L56" s="35"/>
      <c r="M56" s="35"/>
      <c r="N56" s="35"/>
      <c r="O56" s="33"/>
      <c r="P56" s="33"/>
    </row>
    <row r="57" spans="1:16" x14ac:dyDescent="0.25">
      <c r="A57" s="38" t="s">
        <v>121</v>
      </c>
      <c r="B57" s="38"/>
      <c r="C57" s="38"/>
      <c r="D57" s="38"/>
      <c r="E57" s="38"/>
      <c r="F57" s="38"/>
      <c r="G57" s="38"/>
      <c r="H57" s="38"/>
      <c r="I57" s="38"/>
      <c r="J57" s="31"/>
      <c r="K57" s="31"/>
      <c r="L57" s="31"/>
      <c r="M57" s="31"/>
      <c r="N57" s="31"/>
      <c r="O57" s="31"/>
      <c r="P57" s="31"/>
    </row>
    <row r="58" spans="1:16" x14ac:dyDescent="0.25">
      <c r="A58" s="38"/>
      <c r="B58" s="38"/>
      <c r="C58" s="38"/>
      <c r="D58" s="38"/>
      <c r="E58" s="38"/>
      <c r="F58" s="38"/>
      <c r="G58" s="38"/>
      <c r="H58" s="38"/>
      <c r="I58" s="38"/>
      <c r="J58" s="31"/>
      <c r="K58" s="31"/>
      <c r="L58" s="31"/>
      <c r="M58" s="31"/>
      <c r="N58" s="31"/>
      <c r="O58" s="31"/>
      <c r="P58" s="31"/>
    </row>
    <row r="59" spans="1:16" x14ac:dyDescent="0.25">
      <c r="A59" s="38"/>
      <c r="B59" s="38"/>
      <c r="C59" s="38"/>
      <c r="D59" s="38"/>
      <c r="E59" s="38"/>
      <c r="F59" s="38"/>
      <c r="G59" s="38"/>
      <c r="H59" s="38"/>
      <c r="I59" s="38"/>
      <c r="J59" s="31"/>
      <c r="K59" s="31"/>
      <c r="L59" s="31"/>
      <c r="M59" s="31"/>
      <c r="N59" s="31"/>
      <c r="O59" s="31"/>
      <c r="P59" s="31"/>
    </row>
    <row r="60" spans="1:16" x14ac:dyDescent="0.25">
      <c r="A60" s="38"/>
      <c r="B60" s="38"/>
      <c r="C60" s="38"/>
      <c r="D60" s="38"/>
      <c r="E60" s="38"/>
      <c r="F60" s="38"/>
      <c r="G60" s="38"/>
      <c r="H60" s="38"/>
      <c r="I60" s="38"/>
      <c r="J60" s="31"/>
      <c r="K60" s="31"/>
      <c r="L60" s="31"/>
      <c r="M60" s="31"/>
      <c r="N60" s="31"/>
      <c r="O60" s="31"/>
      <c r="P60" s="31"/>
    </row>
    <row r="61" spans="1:16" x14ac:dyDescent="0.25">
      <c r="A61" s="38"/>
      <c r="B61" s="38"/>
      <c r="C61" s="38"/>
      <c r="D61" s="38"/>
      <c r="E61" s="38"/>
      <c r="F61" s="38"/>
      <c r="G61" s="38"/>
      <c r="H61" s="38"/>
      <c r="I61" s="38"/>
      <c r="J61" s="31"/>
      <c r="K61" s="31"/>
      <c r="L61" s="31"/>
      <c r="M61" s="31"/>
      <c r="N61" s="31"/>
      <c r="O61" s="31"/>
      <c r="P61" s="31"/>
    </row>
    <row r="62" spans="1:16" x14ac:dyDescent="0.25">
      <c r="A62" s="38"/>
      <c r="B62" s="38"/>
      <c r="C62" s="38"/>
      <c r="D62" s="38"/>
      <c r="E62" s="38"/>
      <c r="F62" s="38"/>
      <c r="G62" s="38"/>
      <c r="H62" s="38"/>
      <c r="I62" s="38"/>
    </row>
    <row r="63" spans="1:16" x14ac:dyDescent="0.25">
      <c r="A63" s="38"/>
      <c r="B63" s="38"/>
      <c r="C63" s="38"/>
      <c r="D63" s="38"/>
      <c r="E63" s="38"/>
      <c r="F63" s="38"/>
      <c r="G63" s="38"/>
      <c r="H63" s="38"/>
      <c r="I63" s="38"/>
    </row>
  </sheetData>
  <sortState xmlns:xlrd2="http://schemas.microsoft.com/office/spreadsheetml/2017/richdata2" ref="A2:P51">
    <sortCondition ref="A2:A51"/>
  </sortState>
  <mergeCells count="3">
    <mergeCell ref="A54:I54"/>
    <mergeCell ref="A55:I56"/>
    <mergeCell ref="A57:I63"/>
  </mergeCells>
  <pageMargins left="0.45" right="0.45" top="0.5" bottom="0.5" header="0.3" footer="0.3"/>
  <pageSetup paperSize="3" orientation="landscape" r:id="rId1"/>
  <headerFooter>
    <oddHeader>&amp;C&amp;"Arial,Bold"St. Joseph County Top 50 Mortgage Lenders (HMDA 2024)</oddHeader>
    <oddFooter>&amp;C&amp;"Arial,Regular"&amp;10Page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5CA5C-9F97-43A8-85FD-C3B7B2E20E96}">
  <dimension ref="A1:Y68"/>
  <sheetViews>
    <sheetView zoomScale="108" zoomScaleNormal="100" workbookViewId="0">
      <pane ySplit="1" topLeftCell="A57" activePane="bottomLeft" state="frozen"/>
      <selection pane="bottomLeft" activeCell="A57" sqref="A57:J62"/>
    </sheetView>
  </sheetViews>
  <sheetFormatPr defaultRowHeight="15" x14ac:dyDescent="0.25"/>
  <cols>
    <col min="1" max="1" width="35.7109375" style="8" customWidth="1"/>
    <col min="2" max="2" width="12.7109375" customWidth="1"/>
    <col min="6" max="6" width="12.5703125" customWidth="1"/>
    <col min="25" max="25" width="0" hidden="1" customWidth="1"/>
  </cols>
  <sheetData>
    <row r="1" spans="1:25" s="20" customFormat="1" ht="77.25" x14ac:dyDescent="0.25">
      <c r="A1" s="15" t="s">
        <v>79</v>
      </c>
      <c r="B1" s="21" t="s">
        <v>67</v>
      </c>
      <c r="C1" s="21" t="s">
        <v>68</v>
      </c>
      <c r="D1" s="21" t="s">
        <v>69</v>
      </c>
      <c r="E1" s="21" t="s">
        <v>70</v>
      </c>
      <c r="F1" s="21" t="s">
        <v>71</v>
      </c>
      <c r="G1" s="21" t="s">
        <v>72</v>
      </c>
      <c r="H1" s="13" t="s">
        <v>106</v>
      </c>
      <c r="I1" s="13" t="s">
        <v>107</v>
      </c>
      <c r="J1" s="21" t="s">
        <v>73</v>
      </c>
      <c r="K1" s="13" t="s">
        <v>108</v>
      </c>
      <c r="L1" s="13" t="s">
        <v>109</v>
      </c>
      <c r="M1" s="21" t="s">
        <v>74</v>
      </c>
      <c r="N1" s="13" t="s">
        <v>110</v>
      </c>
      <c r="O1" s="13" t="s">
        <v>111</v>
      </c>
      <c r="P1" s="21" t="s">
        <v>75</v>
      </c>
      <c r="Q1" s="13" t="s">
        <v>112</v>
      </c>
      <c r="R1" s="13" t="s">
        <v>113</v>
      </c>
      <c r="S1" s="21" t="s">
        <v>76</v>
      </c>
      <c r="T1" s="13" t="s">
        <v>114</v>
      </c>
      <c r="U1" s="13" t="s">
        <v>115</v>
      </c>
      <c r="V1" s="21" t="s">
        <v>77</v>
      </c>
      <c r="W1" s="13" t="s">
        <v>116</v>
      </c>
      <c r="X1" s="13" t="s">
        <v>117</v>
      </c>
      <c r="Y1" s="21" t="s">
        <v>78</v>
      </c>
    </row>
    <row r="2" spans="1:25" x14ac:dyDescent="0.25">
      <c r="A2" s="32" t="s">
        <v>99</v>
      </c>
      <c r="B2" s="16">
        <v>129545</v>
      </c>
      <c r="C2" s="16">
        <v>212.71756978653531</v>
      </c>
      <c r="D2" s="17">
        <v>609</v>
      </c>
      <c r="E2" s="17">
        <v>36</v>
      </c>
      <c r="F2" s="17">
        <v>573</v>
      </c>
      <c r="G2" s="17">
        <v>463</v>
      </c>
      <c r="H2" s="18">
        <v>0.80802792321116923</v>
      </c>
      <c r="I2" s="18">
        <v>0.70795107033639149</v>
      </c>
      <c r="J2" s="17">
        <v>34</v>
      </c>
      <c r="K2" s="18">
        <v>5.9336823734729496E-2</v>
      </c>
      <c r="L2" s="18">
        <v>0.47222222222222221</v>
      </c>
      <c r="M2" s="17">
        <v>53</v>
      </c>
      <c r="N2" s="18">
        <v>9.2495636998254804E-2</v>
      </c>
      <c r="O2" s="18">
        <v>0.66249999999999998</v>
      </c>
      <c r="P2" s="17">
        <v>17</v>
      </c>
      <c r="Q2" s="18">
        <v>2.9668411867364748E-2</v>
      </c>
      <c r="R2" s="18">
        <v>0.70833333333333337</v>
      </c>
      <c r="S2" s="17">
        <v>0</v>
      </c>
      <c r="T2" s="18">
        <v>0</v>
      </c>
      <c r="U2" s="18">
        <v>0</v>
      </c>
      <c r="V2" s="17">
        <v>0</v>
      </c>
      <c r="W2" s="18">
        <v>0</v>
      </c>
      <c r="X2" s="18">
        <v>0</v>
      </c>
      <c r="Y2" s="18">
        <v>0.68052256532066513</v>
      </c>
    </row>
    <row r="3" spans="1:25" x14ac:dyDescent="0.25">
      <c r="A3" s="28" t="s">
        <v>25</v>
      </c>
      <c r="B3" s="16">
        <v>2040</v>
      </c>
      <c r="C3" s="16">
        <v>60</v>
      </c>
      <c r="D3" s="17">
        <v>34</v>
      </c>
      <c r="E3" s="17">
        <v>5</v>
      </c>
      <c r="F3" s="17">
        <v>29</v>
      </c>
      <c r="G3" s="17">
        <v>20</v>
      </c>
      <c r="H3" s="18">
        <v>0.68965517241379315</v>
      </c>
      <c r="I3" s="18">
        <v>0.34482758620689657</v>
      </c>
      <c r="J3" s="17">
        <v>6</v>
      </c>
      <c r="K3" s="18">
        <v>0.20689655172413793</v>
      </c>
      <c r="L3" s="18">
        <v>0.33333333333333331</v>
      </c>
      <c r="M3" s="17">
        <v>1</v>
      </c>
      <c r="N3" s="18">
        <v>3.4482758620689655E-2</v>
      </c>
      <c r="O3" s="18">
        <v>0.14285714285714285</v>
      </c>
      <c r="P3" s="17">
        <v>0</v>
      </c>
      <c r="Q3" s="18">
        <v>0</v>
      </c>
      <c r="R3" s="18">
        <v>0</v>
      </c>
      <c r="S3" s="17">
        <v>0</v>
      </c>
      <c r="T3" s="18">
        <v>0</v>
      </c>
      <c r="U3" s="18">
        <v>0</v>
      </c>
      <c r="V3" s="17">
        <v>0</v>
      </c>
      <c r="W3" s="18">
        <v>0</v>
      </c>
      <c r="X3" s="18">
        <v>0</v>
      </c>
      <c r="Y3" s="18">
        <v>0.33333333333333331</v>
      </c>
    </row>
    <row r="4" spans="1:25" x14ac:dyDescent="0.25">
      <c r="A4" s="28" t="s">
        <v>26</v>
      </c>
      <c r="B4" s="16">
        <v>3090</v>
      </c>
      <c r="C4" s="16">
        <v>193.125</v>
      </c>
      <c r="D4" s="17">
        <v>16</v>
      </c>
      <c r="E4" s="17">
        <v>11</v>
      </c>
      <c r="F4" s="17">
        <v>5</v>
      </c>
      <c r="G4" s="17">
        <v>4</v>
      </c>
      <c r="H4" s="18">
        <v>0.8</v>
      </c>
      <c r="I4" s="18">
        <v>0.23529411764705882</v>
      </c>
      <c r="J4" s="17">
        <v>0</v>
      </c>
      <c r="K4" s="18">
        <v>0</v>
      </c>
      <c r="L4" s="18">
        <v>0</v>
      </c>
      <c r="M4" s="17">
        <v>1</v>
      </c>
      <c r="N4" s="18">
        <v>0.2</v>
      </c>
      <c r="O4" s="18">
        <v>0.33333333333333331</v>
      </c>
      <c r="P4" s="17">
        <v>0</v>
      </c>
      <c r="Q4" s="18">
        <v>0</v>
      </c>
      <c r="R4" s="18">
        <v>0</v>
      </c>
      <c r="S4" s="17">
        <v>0</v>
      </c>
      <c r="T4" s="18">
        <v>0</v>
      </c>
      <c r="U4" s="18">
        <v>0</v>
      </c>
      <c r="V4" s="17">
        <v>0</v>
      </c>
      <c r="W4" s="18">
        <v>0</v>
      </c>
      <c r="X4" s="18">
        <v>0</v>
      </c>
      <c r="Y4" s="18">
        <v>0.22727272727272727</v>
      </c>
    </row>
    <row r="5" spans="1:25" x14ac:dyDescent="0.25">
      <c r="A5" s="32" t="s">
        <v>105</v>
      </c>
      <c r="B5" s="16">
        <v>78075</v>
      </c>
      <c r="C5" s="16">
        <v>3717.8571428571427</v>
      </c>
      <c r="D5" s="17">
        <v>21</v>
      </c>
      <c r="E5" s="17">
        <v>3</v>
      </c>
      <c r="F5" s="17">
        <v>18</v>
      </c>
      <c r="G5" s="17">
        <v>14</v>
      </c>
      <c r="H5" s="18">
        <v>0.77777777777777779</v>
      </c>
      <c r="I5" s="18">
        <v>0.34146341463414637</v>
      </c>
      <c r="J5" s="17">
        <v>0</v>
      </c>
      <c r="K5" s="18">
        <v>0</v>
      </c>
      <c r="L5" s="18">
        <v>0</v>
      </c>
      <c r="M5" s="17">
        <v>1</v>
      </c>
      <c r="N5" s="18">
        <v>5.5555555555555552E-2</v>
      </c>
      <c r="O5" s="18">
        <v>0.33333333333333331</v>
      </c>
      <c r="P5" s="17">
        <v>3</v>
      </c>
      <c r="Q5" s="18">
        <v>0.16666666666666666</v>
      </c>
      <c r="R5" s="18">
        <v>0.75</v>
      </c>
      <c r="S5" s="17">
        <v>0</v>
      </c>
      <c r="T5" s="18">
        <v>0</v>
      </c>
      <c r="U5" s="18">
        <v>0</v>
      </c>
      <c r="V5" s="17">
        <v>0</v>
      </c>
      <c r="W5" s="18">
        <v>0</v>
      </c>
      <c r="X5" s="18">
        <v>0</v>
      </c>
      <c r="Y5" s="18">
        <v>0.35294117647058826</v>
      </c>
    </row>
    <row r="6" spans="1:25" x14ac:dyDescent="0.25">
      <c r="A6" s="28" t="s">
        <v>23</v>
      </c>
      <c r="B6" s="16">
        <v>3845</v>
      </c>
      <c r="C6" s="16">
        <v>167.17391304347825</v>
      </c>
      <c r="D6" s="17">
        <v>23</v>
      </c>
      <c r="E6" s="17">
        <v>2</v>
      </c>
      <c r="F6" s="17">
        <v>21</v>
      </c>
      <c r="G6" s="17">
        <v>19</v>
      </c>
      <c r="H6" s="18">
        <v>0.90476190476190477</v>
      </c>
      <c r="I6" s="18">
        <v>0.35849056603773582</v>
      </c>
      <c r="J6" s="17">
        <v>0</v>
      </c>
      <c r="K6" s="18">
        <v>0</v>
      </c>
      <c r="L6" s="18">
        <v>0</v>
      </c>
      <c r="M6" s="17">
        <v>0</v>
      </c>
      <c r="N6" s="18">
        <v>0</v>
      </c>
      <c r="O6" s="18">
        <v>0</v>
      </c>
      <c r="P6" s="17">
        <v>2</v>
      </c>
      <c r="Q6" s="18">
        <v>9.5238095238095233E-2</v>
      </c>
      <c r="R6" s="18">
        <v>0.5</v>
      </c>
      <c r="S6" s="17">
        <v>0</v>
      </c>
      <c r="T6" s="18">
        <v>0</v>
      </c>
      <c r="U6" s="18">
        <v>0</v>
      </c>
      <c r="V6" s="17">
        <v>0</v>
      </c>
      <c r="W6" s="18">
        <v>0</v>
      </c>
      <c r="X6" s="18">
        <v>0</v>
      </c>
      <c r="Y6" s="18">
        <v>0.26923076923076922</v>
      </c>
    </row>
    <row r="7" spans="1:25" ht="24" x14ac:dyDescent="0.25">
      <c r="A7" s="28" t="s">
        <v>42</v>
      </c>
      <c r="B7" s="16">
        <v>41610</v>
      </c>
      <c r="C7" s="16">
        <v>167.78225806451613</v>
      </c>
      <c r="D7" s="17">
        <v>248</v>
      </c>
      <c r="E7" s="17">
        <v>11</v>
      </c>
      <c r="F7" s="17">
        <v>237</v>
      </c>
      <c r="G7" s="17">
        <v>180</v>
      </c>
      <c r="H7" s="18">
        <v>0.759493670886076</v>
      </c>
      <c r="I7" s="18">
        <v>0.87378640776699024</v>
      </c>
      <c r="J7" s="17">
        <v>21</v>
      </c>
      <c r="K7" s="18">
        <v>8.8607594936708861E-2</v>
      </c>
      <c r="L7" s="18">
        <v>1</v>
      </c>
      <c r="M7" s="17">
        <v>29</v>
      </c>
      <c r="N7" s="18">
        <v>0.12236286919831224</v>
      </c>
      <c r="O7" s="18">
        <v>0.67441860465116277</v>
      </c>
      <c r="P7" s="17">
        <v>2</v>
      </c>
      <c r="Q7" s="18">
        <v>8.4388185654008432E-3</v>
      </c>
      <c r="R7" s="18">
        <v>1</v>
      </c>
      <c r="S7" s="17">
        <v>0</v>
      </c>
      <c r="T7" s="18">
        <v>0</v>
      </c>
      <c r="U7" s="18">
        <v>0</v>
      </c>
      <c r="V7" s="17">
        <v>1</v>
      </c>
      <c r="W7" s="18">
        <v>4.2194092827004216E-3</v>
      </c>
      <c r="X7" s="18">
        <v>1</v>
      </c>
      <c r="Y7" s="18">
        <v>0.85559566787003605</v>
      </c>
    </row>
    <row r="8" spans="1:25" x14ac:dyDescent="0.25">
      <c r="A8" s="28" t="s">
        <v>10</v>
      </c>
      <c r="B8" s="16">
        <v>2710</v>
      </c>
      <c r="C8" s="16">
        <v>112.91666666666667</v>
      </c>
      <c r="D8" s="17">
        <v>24</v>
      </c>
      <c r="E8" s="17">
        <v>3</v>
      </c>
      <c r="F8" s="17">
        <v>21</v>
      </c>
      <c r="G8" s="17">
        <v>12</v>
      </c>
      <c r="H8" s="18">
        <v>0.5714285714285714</v>
      </c>
      <c r="I8" s="18">
        <v>0.42857142857142855</v>
      </c>
      <c r="J8" s="17">
        <v>5</v>
      </c>
      <c r="K8" s="18">
        <v>0.23809523809523808</v>
      </c>
      <c r="L8" s="18">
        <v>0.41666666666666669</v>
      </c>
      <c r="M8" s="17">
        <v>4</v>
      </c>
      <c r="N8" s="18">
        <v>0.19047619047619047</v>
      </c>
      <c r="O8" s="18">
        <v>0.5</v>
      </c>
      <c r="P8" s="17">
        <v>0</v>
      </c>
      <c r="Q8" s="18">
        <v>0</v>
      </c>
      <c r="R8" s="18">
        <v>0</v>
      </c>
      <c r="S8" s="17">
        <v>0</v>
      </c>
      <c r="T8" s="18">
        <v>0</v>
      </c>
      <c r="U8" s="18">
        <v>0</v>
      </c>
      <c r="V8" s="17">
        <v>0</v>
      </c>
      <c r="W8" s="18">
        <v>0</v>
      </c>
      <c r="X8" s="18">
        <v>0</v>
      </c>
      <c r="Y8" s="18">
        <v>0.42</v>
      </c>
    </row>
    <row r="9" spans="1:25" x14ac:dyDescent="0.25">
      <c r="A9" s="32" t="s">
        <v>101</v>
      </c>
      <c r="B9" s="16">
        <v>8715</v>
      </c>
      <c r="C9" s="16">
        <v>126.30434782608695</v>
      </c>
      <c r="D9" s="17">
        <v>69</v>
      </c>
      <c r="E9" s="17">
        <v>19</v>
      </c>
      <c r="F9" s="17">
        <v>50</v>
      </c>
      <c r="G9" s="17">
        <v>33</v>
      </c>
      <c r="H9" s="18">
        <v>0.66</v>
      </c>
      <c r="I9" s="18">
        <v>0.47142857142857142</v>
      </c>
      <c r="J9" s="17">
        <v>7</v>
      </c>
      <c r="K9" s="18">
        <v>0.14000000000000001</v>
      </c>
      <c r="L9" s="18">
        <v>0.35</v>
      </c>
      <c r="M9" s="17">
        <v>9</v>
      </c>
      <c r="N9" s="18">
        <v>0.18</v>
      </c>
      <c r="O9" s="18">
        <v>0.5625</v>
      </c>
      <c r="P9" s="17">
        <v>0</v>
      </c>
      <c r="Q9" s="18">
        <v>0</v>
      </c>
      <c r="R9" s="18">
        <v>0</v>
      </c>
      <c r="S9" s="17">
        <v>0</v>
      </c>
      <c r="T9" s="18">
        <v>0</v>
      </c>
      <c r="U9" s="18">
        <v>0</v>
      </c>
      <c r="V9" s="17">
        <v>0</v>
      </c>
      <c r="W9" s="18">
        <v>0</v>
      </c>
      <c r="X9" s="18">
        <v>0</v>
      </c>
      <c r="Y9" s="18">
        <v>0.46296296296296297</v>
      </c>
    </row>
    <row r="10" spans="1:25" x14ac:dyDescent="0.25">
      <c r="A10" s="28" t="s">
        <v>16</v>
      </c>
      <c r="B10" s="16">
        <v>9270</v>
      </c>
      <c r="C10" s="16">
        <v>144.84375</v>
      </c>
      <c r="D10" s="17">
        <v>64</v>
      </c>
      <c r="E10" s="17">
        <v>6</v>
      </c>
      <c r="F10" s="17">
        <v>58</v>
      </c>
      <c r="G10" s="17">
        <v>32</v>
      </c>
      <c r="H10" s="18">
        <v>0.55172413793103448</v>
      </c>
      <c r="I10" s="18">
        <v>0.84210526315789469</v>
      </c>
      <c r="J10" s="17">
        <v>1</v>
      </c>
      <c r="K10" s="18">
        <v>1.7241379310344827E-2</v>
      </c>
      <c r="L10" s="18">
        <v>1</v>
      </c>
      <c r="M10" s="17">
        <v>22</v>
      </c>
      <c r="N10" s="18">
        <v>0.37931034482758619</v>
      </c>
      <c r="O10" s="18">
        <v>0.91666666666666663</v>
      </c>
      <c r="P10" s="17">
        <v>0</v>
      </c>
      <c r="Q10" s="18">
        <v>0</v>
      </c>
      <c r="R10" s="18">
        <v>0</v>
      </c>
      <c r="S10" s="17">
        <v>0</v>
      </c>
      <c r="T10" s="18">
        <v>0</v>
      </c>
      <c r="U10" s="18">
        <v>0</v>
      </c>
      <c r="V10" s="17">
        <v>0</v>
      </c>
      <c r="W10" s="18">
        <v>0</v>
      </c>
      <c r="X10" s="18">
        <v>0</v>
      </c>
      <c r="Y10" s="18">
        <v>0.87878787878787878</v>
      </c>
    </row>
    <row r="11" spans="1:25" x14ac:dyDescent="0.25">
      <c r="A11" s="28" t="s">
        <v>0</v>
      </c>
      <c r="B11" s="16">
        <v>2675</v>
      </c>
      <c r="C11" s="16">
        <v>178.33333333333334</v>
      </c>
      <c r="D11" s="17">
        <v>15</v>
      </c>
      <c r="E11" s="17">
        <v>3</v>
      </c>
      <c r="F11" s="17">
        <v>12</v>
      </c>
      <c r="G11" s="17">
        <v>7</v>
      </c>
      <c r="H11" s="18">
        <v>0.58333333333333337</v>
      </c>
      <c r="I11" s="18">
        <v>0.35</v>
      </c>
      <c r="J11" s="17">
        <v>3</v>
      </c>
      <c r="K11" s="18">
        <v>0.25</v>
      </c>
      <c r="L11" s="18">
        <v>0.5</v>
      </c>
      <c r="M11" s="17">
        <v>2</v>
      </c>
      <c r="N11" s="18">
        <v>0.16666666666666666</v>
      </c>
      <c r="O11" s="18">
        <v>0.33333333333333331</v>
      </c>
      <c r="P11" s="17">
        <v>0</v>
      </c>
      <c r="Q11" s="18">
        <v>0</v>
      </c>
      <c r="R11" s="18">
        <v>0</v>
      </c>
      <c r="S11" s="17">
        <v>0</v>
      </c>
      <c r="T11" s="18">
        <v>0</v>
      </c>
      <c r="U11" s="18">
        <v>0</v>
      </c>
      <c r="V11" s="17">
        <v>0</v>
      </c>
      <c r="W11" s="18">
        <v>0</v>
      </c>
      <c r="X11" s="18">
        <v>0</v>
      </c>
      <c r="Y11" s="18">
        <v>0.36363636363636365</v>
      </c>
    </row>
    <row r="12" spans="1:25" x14ac:dyDescent="0.25">
      <c r="A12" s="28" t="s">
        <v>38</v>
      </c>
      <c r="B12" s="16">
        <v>2550</v>
      </c>
      <c r="C12" s="16">
        <v>75</v>
      </c>
      <c r="D12" s="17">
        <v>34</v>
      </c>
      <c r="E12" s="17">
        <v>1</v>
      </c>
      <c r="F12" s="17">
        <v>33</v>
      </c>
      <c r="G12" s="17">
        <v>27</v>
      </c>
      <c r="H12" s="18">
        <v>0.81818181818181823</v>
      </c>
      <c r="I12" s="18">
        <v>0.18620689655172415</v>
      </c>
      <c r="J12" s="17">
        <v>0</v>
      </c>
      <c r="K12" s="18">
        <v>0</v>
      </c>
      <c r="L12" s="18">
        <v>0</v>
      </c>
      <c r="M12" s="17">
        <v>5</v>
      </c>
      <c r="N12" s="18">
        <v>0.15151515151515152</v>
      </c>
      <c r="O12" s="18">
        <v>0.25</v>
      </c>
      <c r="P12" s="17">
        <v>1</v>
      </c>
      <c r="Q12" s="18">
        <v>3.0303030303030304E-2</v>
      </c>
      <c r="R12" s="18">
        <v>0.25</v>
      </c>
      <c r="S12" s="17">
        <v>0</v>
      </c>
      <c r="T12" s="18">
        <v>0</v>
      </c>
      <c r="U12" s="18">
        <v>0</v>
      </c>
      <c r="V12" s="17">
        <v>0</v>
      </c>
      <c r="W12" s="18">
        <v>0</v>
      </c>
      <c r="X12" s="18">
        <v>0</v>
      </c>
      <c r="Y12" s="18">
        <v>0.1853932584269663</v>
      </c>
    </row>
    <row r="13" spans="1:25" x14ac:dyDescent="0.25">
      <c r="A13" s="28" t="s">
        <v>30</v>
      </c>
      <c r="B13" s="16">
        <v>8560</v>
      </c>
      <c r="C13" s="16">
        <v>133.75</v>
      </c>
      <c r="D13" s="17">
        <v>64</v>
      </c>
      <c r="E13" s="17">
        <v>0</v>
      </c>
      <c r="F13" s="17">
        <v>64</v>
      </c>
      <c r="G13" s="17">
        <v>50</v>
      </c>
      <c r="H13" s="18">
        <v>0.78125</v>
      </c>
      <c r="I13" s="18">
        <v>0.55555555555555558</v>
      </c>
      <c r="J13" s="17">
        <v>6</v>
      </c>
      <c r="K13" s="18">
        <v>9.375E-2</v>
      </c>
      <c r="L13" s="18">
        <v>0.35294117647058826</v>
      </c>
      <c r="M13" s="17">
        <v>4</v>
      </c>
      <c r="N13" s="18">
        <v>6.25E-2</v>
      </c>
      <c r="O13" s="18">
        <v>0.36363636363636365</v>
      </c>
      <c r="P13" s="17">
        <v>4</v>
      </c>
      <c r="Q13" s="18">
        <v>6.25E-2</v>
      </c>
      <c r="R13" s="18">
        <v>0.5714285714285714</v>
      </c>
      <c r="S13" s="17">
        <v>0</v>
      </c>
      <c r="T13" s="18">
        <v>0</v>
      </c>
      <c r="U13" s="18">
        <v>0</v>
      </c>
      <c r="V13" s="17">
        <v>0</v>
      </c>
      <c r="W13" s="18">
        <v>0</v>
      </c>
      <c r="X13" s="18">
        <v>0</v>
      </c>
      <c r="Y13" s="18">
        <v>0.5</v>
      </c>
    </row>
    <row r="14" spans="1:25" x14ac:dyDescent="0.25">
      <c r="A14" s="28" t="s">
        <v>14</v>
      </c>
      <c r="B14" s="16">
        <v>1475</v>
      </c>
      <c r="C14" s="16">
        <v>47.58064516129032</v>
      </c>
      <c r="D14" s="17">
        <v>31</v>
      </c>
      <c r="E14" s="17">
        <v>4</v>
      </c>
      <c r="F14" s="17">
        <v>27</v>
      </c>
      <c r="G14" s="17">
        <v>22</v>
      </c>
      <c r="H14" s="18">
        <v>0.81481481481481477</v>
      </c>
      <c r="I14" s="18">
        <v>0.42307692307692307</v>
      </c>
      <c r="J14" s="17">
        <v>1</v>
      </c>
      <c r="K14" s="18">
        <v>3.7037037037037035E-2</v>
      </c>
      <c r="L14" s="18">
        <v>0.33333333333333331</v>
      </c>
      <c r="M14" s="17">
        <v>2</v>
      </c>
      <c r="N14" s="18">
        <v>7.407407407407407E-2</v>
      </c>
      <c r="O14" s="18">
        <v>1</v>
      </c>
      <c r="P14" s="17">
        <v>1</v>
      </c>
      <c r="Q14" s="18">
        <v>3.7037037037037035E-2</v>
      </c>
      <c r="R14" s="18">
        <v>1</v>
      </c>
      <c r="S14" s="17">
        <v>0</v>
      </c>
      <c r="T14" s="18">
        <v>0</v>
      </c>
      <c r="U14" s="18">
        <v>0</v>
      </c>
      <c r="V14" s="17">
        <v>1</v>
      </c>
      <c r="W14" s="18">
        <v>3.7037037037037035E-2</v>
      </c>
      <c r="X14" s="18">
        <v>1</v>
      </c>
      <c r="Y14" s="18">
        <v>0.4576271186440678</v>
      </c>
    </row>
    <row r="15" spans="1:25" x14ac:dyDescent="0.25">
      <c r="A15" s="32" t="s">
        <v>100</v>
      </c>
      <c r="B15" s="16">
        <v>42125</v>
      </c>
      <c r="C15" s="16">
        <v>243.49710982658959</v>
      </c>
      <c r="D15" s="17">
        <v>173</v>
      </c>
      <c r="E15" s="17">
        <v>18</v>
      </c>
      <c r="F15" s="17">
        <v>155</v>
      </c>
      <c r="G15" s="17">
        <v>139</v>
      </c>
      <c r="H15" s="18">
        <v>0.89677419354838706</v>
      </c>
      <c r="I15" s="18">
        <v>0.84242424242424241</v>
      </c>
      <c r="J15" s="17">
        <v>5</v>
      </c>
      <c r="K15" s="18">
        <v>3.2258064516129031E-2</v>
      </c>
      <c r="L15" s="18">
        <v>0.7142857142857143</v>
      </c>
      <c r="M15" s="17">
        <v>6</v>
      </c>
      <c r="N15" s="18">
        <v>3.870967741935484E-2</v>
      </c>
      <c r="O15" s="18">
        <v>0.66666666666666663</v>
      </c>
      <c r="P15" s="17">
        <v>2</v>
      </c>
      <c r="Q15" s="18">
        <v>1.2903225806451613E-2</v>
      </c>
      <c r="R15" s="18">
        <v>1</v>
      </c>
      <c r="S15" s="17">
        <v>0</v>
      </c>
      <c r="T15" s="18">
        <v>0</v>
      </c>
      <c r="U15" s="18">
        <v>0</v>
      </c>
      <c r="V15" s="17">
        <v>0</v>
      </c>
      <c r="W15" s="18">
        <v>0</v>
      </c>
      <c r="X15" s="18">
        <v>0</v>
      </c>
      <c r="Y15" s="18">
        <v>0.83333333333333337</v>
      </c>
    </row>
    <row r="16" spans="1:25" x14ac:dyDescent="0.25">
      <c r="A16" s="28" t="s">
        <v>12</v>
      </c>
      <c r="B16" s="16">
        <v>3520</v>
      </c>
      <c r="C16" s="16">
        <v>125.71428571428571</v>
      </c>
      <c r="D16" s="17">
        <v>28</v>
      </c>
      <c r="E16" s="17">
        <v>9</v>
      </c>
      <c r="F16" s="17">
        <v>19</v>
      </c>
      <c r="G16" s="17">
        <v>15</v>
      </c>
      <c r="H16" s="18">
        <v>0.78947368421052633</v>
      </c>
      <c r="I16" s="18">
        <v>0.44117647058823528</v>
      </c>
      <c r="J16" s="17">
        <v>2</v>
      </c>
      <c r="K16" s="18">
        <v>0.10526315789473684</v>
      </c>
      <c r="L16" s="18">
        <v>0.2857142857142857</v>
      </c>
      <c r="M16" s="17">
        <v>2</v>
      </c>
      <c r="N16" s="18">
        <v>0.10526315789473684</v>
      </c>
      <c r="O16" s="18">
        <v>0.33333333333333331</v>
      </c>
      <c r="P16" s="17">
        <v>0</v>
      </c>
      <c r="Q16" s="18">
        <v>0</v>
      </c>
      <c r="R16" s="18">
        <v>0</v>
      </c>
      <c r="S16" s="17">
        <v>0</v>
      </c>
      <c r="T16" s="18">
        <v>0</v>
      </c>
      <c r="U16" s="18">
        <v>0</v>
      </c>
      <c r="V16" s="17">
        <v>0</v>
      </c>
      <c r="W16" s="18">
        <v>0</v>
      </c>
      <c r="X16" s="18">
        <v>0</v>
      </c>
      <c r="Y16" s="18">
        <v>0.39583333333333331</v>
      </c>
    </row>
    <row r="17" spans="1:25" x14ac:dyDescent="0.25">
      <c r="A17" s="28" t="s">
        <v>34</v>
      </c>
      <c r="B17" s="16">
        <v>18130</v>
      </c>
      <c r="C17" s="16">
        <v>221.09756097560975</v>
      </c>
      <c r="D17" s="17">
        <v>82</v>
      </c>
      <c r="E17" s="17">
        <v>6</v>
      </c>
      <c r="F17" s="17">
        <v>76</v>
      </c>
      <c r="G17" s="17">
        <v>61</v>
      </c>
      <c r="H17" s="18">
        <v>0.80263157894736847</v>
      </c>
      <c r="I17" s="18">
        <v>0.5495495495495496</v>
      </c>
      <c r="J17" s="17">
        <v>8</v>
      </c>
      <c r="K17" s="18">
        <v>0.10526315789473684</v>
      </c>
      <c r="L17" s="18">
        <v>0.61538461538461542</v>
      </c>
      <c r="M17" s="17">
        <v>5</v>
      </c>
      <c r="N17" s="18">
        <v>6.5789473684210523E-2</v>
      </c>
      <c r="O17" s="18">
        <v>0.45454545454545453</v>
      </c>
      <c r="P17" s="17">
        <v>2</v>
      </c>
      <c r="Q17" s="18">
        <v>2.6315789473684209E-2</v>
      </c>
      <c r="R17" s="18">
        <v>0.66666666666666663</v>
      </c>
      <c r="S17" s="17">
        <v>0</v>
      </c>
      <c r="T17" s="18">
        <v>0</v>
      </c>
      <c r="U17" s="18">
        <v>0</v>
      </c>
      <c r="V17" s="17">
        <v>0</v>
      </c>
      <c r="W17" s="18">
        <v>0</v>
      </c>
      <c r="X17" s="18">
        <v>0</v>
      </c>
      <c r="Y17" s="18">
        <v>0.5467625899280576</v>
      </c>
    </row>
    <row r="18" spans="1:25" x14ac:dyDescent="0.25">
      <c r="A18" s="28" t="s">
        <v>4</v>
      </c>
      <c r="B18" s="16">
        <v>8005</v>
      </c>
      <c r="C18" s="16">
        <v>216.35135135135135</v>
      </c>
      <c r="D18" s="17">
        <v>37</v>
      </c>
      <c r="E18" s="17">
        <v>4</v>
      </c>
      <c r="F18" s="17">
        <v>33</v>
      </c>
      <c r="G18" s="17">
        <v>28</v>
      </c>
      <c r="H18" s="18">
        <v>0.84848484848484851</v>
      </c>
      <c r="I18" s="18">
        <v>0.77777777777777779</v>
      </c>
      <c r="J18" s="17">
        <v>0</v>
      </c>
      <c r="K18" s="18">
        <v>0</v>
      </c>
      <c r="L18" s="18">
        <v>0</v>
      </c>
      <c r="M18" s="17">
        <v>5</v>
      </c>
      <c r="N18" s="18">
        <v>0.15151515151515152</v>
      </c>
      <c r="O18" s="18">
        <v>1</v>
      </c>
      <c r="P18" s="17">
        <v>0</v>
      </c>
      <c r="Q18" s="18">
        <v>0</v>
      </c>
      <c r="R18" s="18">
        <v>0</v>
      </c>
      <c r="S18" s="17">
        <v>0</v>
      </c>
      <c r="T18" s="18">
        <v>0</v>
      </c>
      <c r="U18" s="18">
        <v>0</v>
      </c>
      <c r="V18" s="17">
        <v>0</v>
      </c>
      <c r="W18" s="18">
        <v>0</v>
      </c>
      <c r="X18" s="18">
        <v>0</v>
      </c>
      <c r="Y18" s="18">
        <v>0.7857142857142857</v>
      </c>
    </row>
    <row r="19" spans="1:25" x14ac:dyDescent="0.25">
      <c r="A19" s="28" t="s">
        <v>45</v>
      </c>
      <c r="B19" s="16">
        <v>82625</v>
      </c>
      <c r="C19" s="16">
        <v>177.68817204301075</v>
      </c>
      <c r="D19" s="17">
        <v>465</v>
      </c>
      <c r="E19" s="17">
        <v>58</v>
      </c>
      <c r="F19" s="17">
        <v>407</v>
      </c>
      <c r="G19" s="17">
        <v>298</v>
      </c>
      <c r="H19" s="18">
        <v>0.73218673218673214</v>
      </c>
      <c r="I19" s="18">
        <v>0.83240223463687146</v>
      </c>
      <c r="J19" s="17">
        <v>38</v>
      </c>
      <c r="K19" s="18">
        <v>9.3366093366093361E-2</v>
      </c>
      <c r="L19" s="18">
        <v>0.73076923076923073</v>
      </c>
      <c r="M19" s="17">
        <v>55</v>
      </c>
      <c r="N19" s="18">
        <v>0.13513513513513514</v>
      </c>
      <c r="O19" s="18">
        <v>0.90163934426229508</v>
      </c>
      <c r="P19" s="17">
        <v>8</v>
      </c>
      <c r="Q19" s="18">
        <v>1.9656019656019656E-2</v>
      </c>
      <c r="R19" s="18">
        <v>0.66666666666666663</v>
      </c>
      <c r="S19" s="17">
        <v>1</v>
      </c>
      <c r="T19" s="18">
        <v>2.4570024570024569E-3</v>
      </c>
      <c r="U19" s="18">
        <v>1</v>
      </c>
      <c r="V19" s="17">
        <v>1</v>
      </c>
      <c r="W19" s="18">
        <v>2.4570024570024569E-3</v>
      </c>
      <c r="X19" s="18">
        <v>1</v>
      </c>
      <c r="Y19" s="18">
        <v>0.82555780933062883</v>
      </c>
    </row>
    <row r="20" spans="1:25" x14ac:dyDescent="0.25">
      <c r="A20" s="32" t="s">
        <v>102</v>
      </c>
      <c r="B20" s="16">
        <v>16420</v>
      </c>
      <c r="C20" s="16">
        <v>174.68085106382978</v>
      </c>
      <c r="D20" s="17">
        <v>94</v>
      </c>
      <c r="E20" s="17">
        <v>13</v>
      </c>
      <c r="F20" s="17">
        <v>81</v>
      </c>
      <c r="G20" s="17">
        <v>68</v>
      </c>
      <c r="H20" s="18">
        <v>0.83950617283950613</v>
      </c>
      <c r="I20" s="18">
        <v>0.73913043478260865</v>
      </c>
      <c r="J20" s="17">
        <v>6</v>
      </c>
      <c r="K20" s="18">
        <v>7.407407407407407E-2</v>
      </c>
      <c r="L20" s="18">
        <v>0.6</v>
      </c>
      <c r="M20" s="17">
        <v>3</v>
      </c>
      <c r="N20" s="18">
        <v>3.7037037037037035E-2</v>
      </c>
      <c r="O20" s="18">
        <v>1</v>
      </c>
      <c r="P20" s="17">
        <v>2</v>
      </c>
      <c r="Q20" s="18">
        <v>2.4691358024691357E-2</v>
      </c>
      <c r="R20" s="18">
        <v>0.66666666666666663</v>
      </c>
      <c r="S20" s="17">
        <v>1</v>
      </c>
      <c r="T20" s="18">
        <v>1.2345679012345678E-2</v>
      </c>
      <c r="U20" s="18">
        <v>1</v>
      </c>
      <c r="V20" s="17">
        <v>1</v>
      </c>
      <c r="W20" s="18">
        <v>1.2345679012345678E-2</v>
      </c>
      <c r="X20" s="18">
        <v>0.5</v>
      </c>
      <c r="Y20" s="18">
        <v>0.7232142857142857</v>
      </c>
    </row>
    <row r="21" spans="1:25" x14ac:dyDescent="0.25">
      <c r="A21" s="28" t="s">
        <v>35</v>
      </c>
      <c r="B21" s="16">
        <v>10235</v>
      </c>
      <c r="C21" s="16">
        <v>83.211382113821145</v>
      </c>
      <c r="D21" s="17">
        <v>123</v>
      </c>
      <c r="E21" s="17">
        <v>1</v>
      </c>
      <c r="F21" s="17">
        <v>122</v>
      </c>
      <c r="G21" s="17">
        <v>111</v>
      </c>
      <c r="H21" s="18">
        <v>0.9098360655737705</v>
      </c>
      <c r="I21" s="18">
        <v>0.77083333333333337</v>
      </c>
      <c r="J21" s="17">
        <v>4</v>
      </c>
      <c r="K21" s="18">
        <v>3.2786885245901641E-2</v>
      </c>
      <c r="L21" s="18">
        <v>0.66666666666666663</v>
      </c>
      <c r="M21" s="17">
        <v>5</v>
      </c>
      <c r="N21" s="18">
        <v>4.0983606557377046E-2</v>
      </c>
      <c r="O21" s="18">
        <v>0.625</v>
      </c>
      <c r="P21" s="17">
        <v>1</v>
      </c>
      <c r="Q21" s="18">
        <v>8.1967213114754103E-3</v>
      </c>
      <c r="R21" s="18">
        <v>0.2</v>
      </c>
      <c r="S21" s="17">
        <v>0</v>
      </c>
      <c r="T21" s="18">
        <v>0</v>
      </c>
      <c r="U21" s="18">
        <v>0</v>
      </c>
      <c r="V21" s="17">
        <v>0</v>
      </c>
      <c r="W21" s="18">
        <v>0</v>
      </c>
      <c r="X21" s="18">
        <v>0</v>
      </c>
      <c r="Y21" s="18">
        <v>0.73053892215568861</v>
      </c>
    </row>
    <row r="22" spans="1:25" x14ac:dyDescent="0.25">
      <c r="A22" s="32" t="s">
        <v>104</v>
      </c>
      <c r="B22" s="16">
        <v>9445</v>
      </c>
      <c r="C22" s="16">
        <v>149.92063492063491</v>
      </c>
      <c r="D22" s="17">
        <v>63</v>
      </c>
      <c r="E22" s="17">
        <v>20</v>
      </c>
      <c r="F22" s="17">
        <v>43</v>
      </c>
      <c r="G22" s="17">
        <v>37</v>
      </c>
      <c r="H22" s="18">
        <v>0.86046511627906974</v>
      </c>
      <c r="I22" s="18">
        <v>0.77083333333333337</v>
      </c>
      <c r="J22" s="17">
        <v>0</v>
      </c>
      <c r="K22" s="18">
        <v>0</v>
      </c>
      <c r="L22" s="18">
        <v>0</v>
      </c>
      <c r="M22" s="17">
        <v>3</v>
      </c>
      <c r="N22" s="18">
        <v>6.9767441860465115E-2</v>
      </c>
      <c r="O22" s="18">
        <v>0.6</v>
      </c>
      <c r="P22" s="17">
        <v>2</v>
      </c>
      <c r="Q22" s="18">
        <v>4.6511627906976744E-2</v>
      </c>
      <c r="R22" s="18">
        <v>1</v>
      </c>
      <c r="S22" s="17">
        <v>0</v>
      </c>
      <c r="T22" s="18">
        <v>0</v>
      </c>
      <c r="U22" s="18">
        <v>0</v>
      </c>
      <c r="V22" s="17">
        <v>0</v>
      </c>
      <c r="W22" s="18">
        <v>0</v>
      </c>
      <c r="X22" s="18">
        <v>0</v>
      </c>
      <c r="Y22" s="18">
        <v>0.74137931034482762</v>
      </c>
    </row>
    <row r="23" spans="1:25" ht="13.5" customHeight="1" x14ac:dyDescent="0.25">
      <c r="A23" s="28" t="s">
        <v>36</v>
      </c>
      <c r="B23" s="16">
        <v>23925</v>
      </c>
      <c r="C23" s="16">
        <v>194.51219512195121</v>
      </c>
      <c r="D23" s="17">
        <v>123</v>
      </c>
      <c r="E23" s="17">
        <v>5</v>
      </c>
      <c r="F23" s="17">
        <v>118</v>
      </c>
      <c r="G23" s="17">
        <v>70</v>
      </c>
      <c r="H23" s="18">
        <v>0.59322033898305082</v>
      </c>
      <c r="I23" s="18">
        <v>0.75268817204301075</v>
      </c>
      <c r="J23" s="17">
        <v>9</v>
      </c>
      <c r="K23" s="18">
        <v>7.6271186440677971E-2</v>
      </c>
      <c r="L23" s="18">
        <v>0.52941176470588236</v>
      </c>
      <c r="M23" s="17">
        <v>22</v>
      </c>
      <c r="N23" s="18">
        <v>0.1864406779661017</v>
      </c>
      <c r="O23" s="18">
        <v>0.73333333333333328</v>
      </c>
      <c r="P23" s="17">
        <v>11</v>
      </c>
      <c r="Q23" s="18">
        <v>9.3220338983050849E-2</v>
      </c>
      <c r="R23" s="18">
        <v>0.6875</v>
      </c>
      <c r="S23" s="17">
        <v>0</v>
      </c>
      <c r="T23" s="18">
        <v>0</v>
      </c>
      <c r="U23" s="18">
        <v>0</v>
      </c>
      <c r="V23" s="17">
        <v>2</v>
      </c>
      <c r="W23" s="18">
        <v>1.6949152542372881E-2</v>
      </c>
      <c r="X23" s="18">
        <v>1</v>
      </c>
      <c r="Y23" s="18">
        <v>0.71951219512195119</v>
      </c>
    </row>
    <row r="24" spans="1:25" x14ac:dyDescent="0.25">
      <c r="A24" s="28" t="s">
        <v>17</v>
      </c>
      <c r="B24" s="16">
        <v>3805</v>
      </c>
      <c r="C24" s="16">
        <v>97.564102564102569</v>
      </c>
      <c r="D24" s="17">
        <v>39</v>
      </c>
      <c r="E24" s="17">
        <v>2</v>
      </c>
      <c r="F24" s="17">
        <v>37</v>
      </c>
      <c r="G24" s="17">
        <v>33</v>
      </c>
      <c r="H24" s="18">
        <v>0.89189189189189189</v>
      </c>
      <c r="I24" s="18">
        <v>0.5892857142857143</v>
      </c>
      <c r="J24" s="17">
        <v>0</v>
      </c>
      <c r="K24" s="18">
        <v>0</v>
      </c>
      <c r="L24" s="18">
        <v>0</v>
      </c>
      <c r="M24" s="17">
        <v>3</v>
      </c>
      <c r="N24" s="18">
        <v>8.1081081081081086E-2</v>
      </c>
      <c r="O24" s="18">
        <v>0.5</v>
      </c>
      <c r="P24" s="17">
        <v>0</v>
      </c>
      <c r="Q24" s="18">
        <v>0</v>
      </c>
      <c r="R24" s="18">
        <v>0</v>
      </c>
      <c r="S24" s="17">
        <v>0</v>
      </c>
      <c r="T24" s="18">
        <v>0</v>
      </c>
      <c r="U24" s="18">
        <v>0</v>
      </c>
      <c r="V24" s="17">
        <v>0</v>
      </c>
      <c r="W24" s="18">
        <v>0</v>
      </c>
      <c r="X24" s="18">
        <v>0</v>
      </c>
      <c r="Y24" s="18">
        <v>0.53623188405797106</v>
      </c>
    </row>
    <row r="25" spans="1:25" x14ac:dyDescent="0.25">
      <c r="A25" s="28" t="s">
        <v>15</v>
      </c>
      <c r="B25" s="16">
        <v>8695</v>
      </c>
      <c r="C25" s="16">
        <v>158.09090909090909</v>
      </c>
      <c r="D25" s="17">
        <v>55</v>
      </c>
      <c r="E25" s="17">
        <v>55</v>
      </c>
      <c r="F25" s="17">
        <v>0</v>
      </c>
      <c r="G25" s="17">
        <v>0</v>
      </c>
      <c r="H25" s="18">
        <v>0</v>
      </c>
      <c r="I25" s="18">
        <v>0</v>
      </c>
      <c r="J25" s="17">
        <v>0</v>
      </c>
      <c r="K25" s="18">
        <v>0</v>
      </c>
      <c r="L25" s="18">
        <v>0</v>
      </c>
      <c r="M25" s="17">
        <v>0</v>
      </c>
      <c r="N25" s="18">
        <v>0</v>
      </c>
      <c r="O25" s="18">
        <v>0</v>
      </c>
      <c r="P25" s="17">
        <v>0</v>
      </c>
      <c r="Q25" s="18">
        <v>0</v>
      </c>
      <c r="R25" s="18">
        <v>0</v>
      </c>
      <c r="S25" s="17">
        <v>0</v>
      </c>
      <c r="T25" s="18">
        <v>0</v>
      </c>
      <c r="U25" s="18">
        <v>0</v>
      </c>
      <c r="V25" s="17">
        <v>0</v>
      </c>
      <c r="W25" s="18">
        <v>0</v>
      </c>
      <c r="X25" s="18">
        <v>0</v>
      </c>
      <c r="Y25" s="18"/>
    </row>
    <row r="26" spans="1:25" x14ac:dyDescent="0.25">
      <c r="A26" s="32" t="s">
        <v>103</v>
      </c>
      <c r="B26" s="16">
        <v>14475</v>
      </c>
      <c r="C26" s="16">
        <v>152.36842105263159</v>
      </c>
      <c r="D26" s="17">
        <v>95</v>
      </c>
      <c r="E26" s="17">
        <v>6</v>
      </c>
      <c r="F26" s="17">
        <v>89</v>
      </c>
      <c r="G26" s="17">
        <v>87</v>
      </c>
      <c r="H26" s="18">
        <v>0.97752808988764039</v>
      </c>
      <c r="I26" s="18">
        <v>0.83653846153846156</v>
      </c>
      <c r="J26" s="17">
        <v>1</v>
      </c>
      <c r="K26" s="18">
        <v>1.1235955056179775E-2</v>
      </c>
      <c r="L26" s="18">
        <v>0.5</v>
      </c>
      <c r="M26" s="17">
        <v>1</v>
      </c>
      <c r="N26" s="18">
        <v>1.1235955056179775E-2</v>
      </c>
      <c r="O26" s="18">
        <v>1</v>
      </c>
      <c r="P26" s="17">
        <v>0</v>
      </c>
      <c r="Q26" s="18">
        <v>0</v>
      </c>
      <c r="R26" s="18">
        <v>0</v>
      </c>
      <c r="S26" s="17">
        <v>0</v>
      </c>
      <c r="T26" s="18">
        <v>0</v>
      </c>
      <c r="U26" s="18">
        <v>0</v>
      </c>
      <c r="V26" s="17">
        <v>0</v>
      </c>
      <c r="W26" s="18">
        <v>0</v>
      </c>
      <c r="X26" s="18">
        <v>0</v>
      </c>
      <c r="Y26" s="18">
        <v>0.83177570093457942</v>
      </c>
    </row>
    <row r="27" spans="1:25" x14ac:dyDescent="0.25">
      <c r="A27" s="28" t="s">
        <v>22</v>
      </c>
      <c r="B27" s="16">
        <v>6510</v>
      </c>
      <c r="C27" s="16">
        <v>147.95454545454547</v>
      </c>
      <c r="D27" s="17">
        <v>44</v>
      </c>
      <c r="E27" s="17">
        <v>9</v>
      </c>
      <c r="F27" s="17">
        <v>35</v>
      </c>
      <c r="G27" s="17">
        <v>25</v>
      </c>
      <c r="H27" s="18">
        <v>0.7142857142857143</v>
      </c>
      <c r="I27" s="18">
        <v>0.5</v>
      </c>
      <c r="J27" s="17">
        <v>4</v>
      </c>
      <c r="K27" s="18">
        <v>0.11428571428571428</v>
      </c>
      <c r="L27" s="18">
        <v>0.30769230769230771</v>
      </c>
      <c r="M27" s="17">
        <v>5</v>
      </c>
      <c r="N27" s="18">
        <v>0.14285714285714285</v>
      </c>
      <c r="O27" s="18">
        <v>0.7142857142857143</v>
      </c>
      <c r="P27" s="17">
        <v>0</v>
      </c>
      <c r="Q27" s="18">
        <v>0</v>
      </c>
      <c r="R27" s="18">
        <v>0</v>
      </c>
      <c r="S27" s="17">
        <v>0</v>
      </c>
      <c r="T27" s="18">
        <v>0</v>
      </c>
      <c r="U27" s="18">
        <v>0</v>
      </c>
      <c r="V27" s="17">
        <v>0</v>
      </c>
      <c r="W27" s="18">
        <v>0</v>
      </c>
      <c r="X27" s="18">
        <v>0</v>
      </c>
      <c r="Y27" s="18">
        <v>0.49295774647887325</v>
      </c>
    </row>
    <row r="28" spans="1:25" x14ac:dyDescent="0.25">
      <c r="A28" s="28" t="s">
        <v>3</v>
      </c>
      <c r="B28" s="16">
        <v>1085</v>
      </c>
      <c r="C28" s="16">
        <v>120.55555555555556</v>
      </c>
      <c r="D28" s="17">
        <v>9</v>
      </c>
      <c r="E28" s="17">
        <v>3</v>
      </c>
      <c r="F28" s="17">
        <v>6</v>
      </c>
      <c r="G28" s="17">
        <v>6</v>
      </c>
      <c r="H28" s="18">
        <v>1</v>
      </c>
      <c r="I28" s="18">
        <v>0.25</v>
      </c>
      <c r="J28" s="17">
        <v>0</v>
      </c>
      <c r="K28" s="18">
        <v>0</v>
      </c>
      <c r="L28" s="18">
        <v>0</v>
      </c>
      <c r="M28" s="17">
        <v>0</v>
      </c>
      <c r="N28" s="18">
        <v>0</v>
      </c>
      <c r="O28" s="18">
        <v>0</v>
      </c>
      <c r="P28" s="17">
        <v>0</v>
      </c>
      <c r="Q28" s="18">
        <v>0</v>
      </c>
      <c r="R28" s="18">
        <v>0</v>
      </c>
      <c r="S28" s="17">
        <v>0</v>
      </c>
      <c r="T28" s="18">
        <v>0</v>
      </c>
      <c r="U28" s="18">
        <v>0</v>
      </c>
      <c r="V28" s="17">
        <v>0</v>
      </c>
      <c r="W28" s="18">
        <v>0</v>
      </c>
      <c r="X28" s="18">
        <v>0</v>
      </c>
      <c r="Y28" s="18">
        <v>0.22222222222222221</v>
      </c>
    </row>
    <row r="29" spans="1:25" x14ac:dyDescent="0.25">
      <c r="A29" s="28" t="s">
        <v>29</v>
      </c>
      <c r="B29" s="16">
        <v>17755</v>
      </c>
      <c r="C29" s="16">
        <v>224.74683544303798</v>
      </c>
      <c r="D29" s="17">
        <v>79</v>
      </c>
      <c r="E29" s="17">
        <v>11</v>
      </c>
      <c r="F29" s="17">
        <v>68</v>
      </c>
      <c r="G29" s="17">
        <v>55</v>
      </c>
      <c r="H29" s="18">
        <v>0.80882352941176472</v>
      </c>
      <c r="I29" s="18">
        <v>0.67073170731707321</v>
      </c>
      <c r="J29" s="17">
        <v>8</v>
      </c>
      <c r="K29" s="18">
        <v>0.11764705882352941</v>
      </c>
      <c r="L29" s="18">
        <v>0.88888888888888884</v>
      </c>
      <c r="M29" s="17">
        <v>4</v>
      </c>
      <c r="N29" s="18">
        <v>5.8823529411764705E-2</v>
      </c>
      <c r="O29" s="18">
        <v>0.8</v>
      </c>
      <c r="P29" s="17">
        <v>0</v>
      </c>
      <c r="Q29" s="18">
        <v>0</v>
      </c>
      <c r="R29" s="18">
        <v>0</v>
      </c>
      <c r="S29" s="17">
        <v>0</v>
      </c>
      <c r="T29" s="18">
        <v>0</v>
      </c>
      <c r="U29" s="18">
        <v>0</v>
      </c>
      <c r="V29" s="17">
        <v>0</v>
      </c>
      <c r="W29" s="18">
        <v>0</v>
      </c>
      <c r="X29" s="18">
        <v>0</v>
      </c>
      <c r="Y29" s="18">
        <v>0.67326732673267331</v>
      </c>
    </row>
    <row r="30" spans="1:25" x14ac:dyDescent="0.25">
      <c r="A30" s="28" t="s">
        <v>1</v>
      </c>
      <c r="B30" s="16">
        <v>4065</v>
      </c>
      <c r="C30" s="16">
        <v>176.7391304347826</v>
      </c>
      <c r="D30" s="17">
        <v>23</v>
      </c>
      <c r="E30" s="17">
        <v>2</v>
      </c>
      <c r="F30" s="17">
        <v>21</v>
      </c>
      <c r="G30" s="17">
        <v>20</v>
      </c>
      <c r="H30" s="18">
        <v>0.95238095238095233</v>
      </c>
      <c r="I30" s="18">
        <v>0.66666666666666663</v>
      </c>
      <c r="J30" s="17">
        <v>1</v>
      </c>
      <c r="K30" s="18">
        <v>4.7619047619047616E-2</v>
      </c>
      <c r="L30" s="18">
        <v>0.2</v>
      </c>
      <c r="M30" s="17">
        <v>0</v>
      </c>
      <c r="N30" s="18">
        <v>0</v>
      </c>
      <c r="O30" s="18">
        <v>0</v>
      </c>
      <c r="P30" s="17">
        <v>0</v>
      </c>
      <c r="Q30" s="18">
        <v>0</v>
      </c>
      <c r="R30" s="18">
        <v>0</v>
      </c>
      <c r="S30" s="17">
        <v>0</v>
      </c>
      <c r="T30" s="18">
        <v>0</v>
      </c>
      <c r="U30" s="18">
        <v>0</v>
      </c>
      <c r="V30" s="17">
        <v>0</v>
      </c>
      <c r="W30" s="18">
        <v>0</v>
      </c>
      <c r="X30" s="18">
        <v>0</v>
      </c>
      <c r="Y30" s="18">
        <v>0.58333333333333337</v>
      </c>
    </row>
    <row r="31" spans="1:25" x14ac:dyDescent="0.25">
      <c r="A31" s="28" t="s">
        <v>8</v>
      </c>
      <c r="B31" s="16">
        <v>4705</v>
      </c>
      <c r="C31" s="16">
        <v>162.24137931034483</v>
      </c>
      <c r="D31" s="17">
        <v>29</v>
      </c>
      <c r="E31" s="17">
        <v>4</v>
      </c>
      <c r="F31" s="17">
        <v>25</v>
      </c>
      <c r="G31" s="17">
        <v>20</v>
      </c>
      <c r="H31" s="18">
        <v>0.8</v>
      </c>
      <c r="I31" s="18">
        <v>0.54054054054054057</v>
      </c>
      <c r="J31" s="17">
        <v>2</v>
      </c>
      <c r="K31" s="18">
        <v>0.08</v>
      </c>
      <c r="L31" s="18">
        <v>1</v>
      </c>
      <c r="M31" s="17">
        <v>2</v>
      </c>
      <c r="N31" s="18">
        <v>0.08</v>
      </c>
      <c r="O31" s="18">
        <v>0.5</v>
      </c>
      <c r="P31" s="17">
        <v>0</v>
      </c>
      <c r="Q31" s="18">
        <v>0</v>
      </c>
      <c r="R31" s="18">
        <v>0</v>
      </c>
      <c r="S31" s="17">
        <v>0</v>
      </c>
      <c r="T31" s="18">
        <v>0</v>
      </c>
      <c r="U31" s="18">
        <v>0</v>
      </c>
      <c r="V31" s="17">
        <v>0</v>
      </c>
      <c r="W31" s="18">
        <v>0</v>
      </c>
      <c r="X31" s="18">
        <v>0</v>
      </c>
      <c r="Y31" s="18">
        <v>0.56818181818181823</v>
      </c>
    </row>
    <row r="32" spans="1:25" x14ac:dyDescent="0.25">
      <c r="A32" s="28" t="s">
        <v>20</v>
      </c>
      <c r="B32" s="16">
        <v>8880</v>
      </c>
      <c r="C32" s="16">
        <v>211.42857142857142</v>
      </c>
      <c r="D32" s="17">
        <v>42</v>
      </c>
      <c r="E32" s="17">
        <v>9</v>
      </c>
      <c r="F32" s="17">
        <v>33</v>
      </c>
      <c r="G32" s="17">
        <v>21</v>
      </c>
      <c r="H32" s="18">
        <v>0.63636363636363635</v>
      </c>
      <c r="I32" s="18">
        <v>0.53846153846153844</v>
      </c>
      <c r="J32" s="17">
        <v>4</v>
      </c>
      <c r="K32" s="18">
        <v>0.12121212121212122</v>
      </c>
      <c r="L32" s="18">
        <v>0.33333333333333331</v>
      </c>
      <c r="M32" s="17">
        <v>7</v>
      </c>
      <c r="N32" s="18">
        <v>0.21212121212121213</v>
      </c>
      <c r="O32" s="18">
        <v>0.53846153846153844</v>
      </c>
      <c r="P32" s="17">
        <v>1</v>
      </c>
      <c r="Q32" s="18">
        <v>3.0303030303030304E-2</v>
      </c>
      <c r="R32" s="18">
        <v>1</v>
      </c>
      <c r="S32" s="17">
        <v>0</v>
      </c>
      <c r="T32" s="18">
        <v>0</v>
      </c>
      <c r="U32" s="18">
        <v>0</v>
      </c>
      <c r="V32" s="17">
        <v>0</v>
      </c>
      <c r="W32" s="18">
        <v>0</v>
      </c>
      <c r="X32" s="18">
        <v>0</v>
      </c>
      <c r="Y32" s="18">
        <v>0.47826086956521741</v>
      </c>
    </row>
    <row r="33" spans="1:25" x14ac:dyDescent="0.25">
      <c r="A33" s="28" t="s">
        <v>2</v>
      </c>
      <c r="B33" s="16">
        <v>1660</v>
      </c>
      <c r="C33" s="16">
        <v>207.5</v>
      </c>
      <c r="D33" s="17">
        <v>8</v>
      </c>
      <c r="E33" s="17">
        <v>0</v>
      </c>
      <c r="F33" s="17">
        <v>8</v>
      </c>
      <c r="G33" s="17">
        <v>7</v>
      </c>
      <c r="H33" s="18">
        <v>0.875</v>
      </c>
      <c r="I33" s="18">
        <v>0.2413793103448276</v>
      </c>
      <c r="J33" s="17">
        <v>0</v>
      </c>
      <c r="K33" s="18">
        <v>0</v>
      </c>
      <c r="L33" s="18">
        <v>0</v>
      </c>
      <c r="M33" s="17">
        <v>0</v>
      </c>
      <c r="N33" s="18">
        <v>0</v>
      </c>
      <c r="O33" s="18">
        <v>0</v>
      </c>
      <c r="P33" s="17">
        <v>0</v>
      </c>
      <c r="Q33" s="18">
        <v>0</v>
      </c>
      <c r="R33" s="18">
        <v>0</v>
      </c>
      <c r="S33" s="17">
        <v>1</v>
      </c>
      <c r="T33" s="18">
        <v>0.125</v>
      </c>
      <c r="U33" s="18">
        <v>1</v>
      </c>
      <c r="V33" s="17">
        <v>0</v>
      </c>
      <c r="W33" s="18">
        <v>0</v>
      </c>
      <c r="X33" s="18">
        <v>0</v>
      </c>
      <c r="Y33" s="18">
        <v>0.23529411764705882</v>
      </c>
    </row>
    <row r="34" spans="1:25" x14ac:dyDescent="0.25">
      <c r="A34" s="28" t="s">
        <v>21</v>
      </c>
      <c r="B34" s="16">
        <v>2915</v>
      </c>
      <c r="C34" s="16">
        <v>153.42105263157896</v>
      </c>
      <c r="D34" s="17">
        <v>19</v>
      </c>
      <c r="E34" s="17">
        <v>3</v>
      </c>
      <c r="F34" s="17">
        <v>16</v>
      </c>
      <c r="G34" s="17">
        <v>14</v>
      </c>
      <c r="H34" s="18">
        <v>0.875</v>
      </c>
      <c r="I34" s="18">
        <v>0.32558139534883723</v>
      </c>
      <c r="J34" s="17">
        <v>1</v>
      </c>
      <c r="K34" s="18">
        <v>6.25E-2</v>
      </c>
      <c r="L34" s="18">
        <v>5.2631578947368418E-2</v>
      </c>
      <c r="M34" s="17">
        <v>1</v>
      </c>
      <c r="N34" s="18">
        <v>6.25E-2</v>
      </c>
      <c r="O34" s="18">
        <v>0.14285714285714285</v>
      </c>
      <c r="P34" s="17">
        <v>0</v>
      </c>
      <c r="Q34" s="18">
        <v>0</v>
      </c>
      <c r="R34" s="18">
        <v>0</v>
      </c>
      <c r="S34" s="17">
        <v>0</v>
      </c>
      <c r="T34" s="18">
        <v>0</v>
      </c>
      <c r="U34" s="18">
        <v>0</v>
      </c>
      <c r="V34" s="17">
        <v>0</v>
      </c>
      <c r="W34" s="18">
        <v>0</v>
      </c>
      <c r="X34" s="18">
        <v>0</v>
      </c>
      <c r="Y34" s="18">
        <v>0.22222222222222221</v>
      </c>
    </row>
    <row r="35" spans="1:25" x14ac:dyDescent="0.25">
      <c r="A35" s="28" t="s">
        <v>24</v>
      </c>
      <c r="B35" s="16">
        <v>6070</v>
      </c>
      <c r="C35" s="16">
        <v>101.16666666666667</v>
      </c>
      <c r="D35" s="17">
        <v>60</v>
      </c>
      <c r="E35" s="17">
        <v>5</v>
      </c>
      <c r="F35" s="17">
        <v>55</v>
      </c>
      <c r="G35" s="17">
        <v>47</v>
      </c>
      <c r="H35" s="18">
        <v>0.8545454545454545</v>
      </c>
      <c r="I35" s="18">
        <v>0.67142857142857137</v>
      </c>
      <c r="J35" s="17">
        <v>2</v>
      </c>
      <c r="K35" s="18">
        <v>3.6363636363636362E-2</v>
      </c>
      <c r="L35" s="18">
        <v>0.4</v>
      </c>
      <c r="M35" s="17">
        <v>4</v>
      </c>
      <c r="N35" s="18">
        <v>7.2727272727272724E-2</v>
      </c>
      <c r="O35" s="18">
        <v>0.66666666666666663</v>
      </c>
      <c r="P35" s="17">
        <v>1</v>
      </c>
      <c r="Q35" s="18">
        <v>1.8181818181818181E-2</v>
      </c>
      <c r="R35" s="18">
        <v>0.5</v>
      </c>
      <c r="S35" s="17">
        <v>0</v>
      </c>
      <c r="T35" s="18">
        <v>0</v>
      </c>
      <c r="U35" s="18">
        <v>0</v>
      </c>
      <c r="V35" s="17">
        <v>0</v>
      </c>
      <c r="W35" s="18">
        <v>0</v>
      </c>
      <c r="X35" s="18">
        <v>0</v>
      </c>
      <c r="Y35" s="18">
        <v>0.65476190476190477</v>
      </c>
    </row>
    <row r="36" spans="1:25" ht="24" x14ac:dyDescent="0.25">
      <c r="A36" s="28" t="s">
        <v>48</v>
      </c>
      <c r="B36" s="16">
        <v>100005</v>
      </c>
      <c r="C36" s="16">
        <v>133.87550200803213</v>
      </c>
      <c r="D36" s="17">
        <v>747</v>
      </c>
      <c r="E36" s="17">
        <v>56</v>
      </c>
      <c r="F36" s="17">
        <v>691</v>
      </c>
      <c r="G36" s="17">
        <v>498</v>
      </c>
      <c r="H36" s="18">
        <v>0.72069464544138928</v>
      </c>
      <c r="I36" s="18">
        <v>0.76615384615384619</v>
      </c>
      <c r="J36" s="17">
        <v>36</v>
      </c>
      <c r="K36" s="18">
        <v>5.2098408104196817E-2</v>
      </c>
      <c r="L36" s="18">
        <v>0.6428571428571429</v>
      </c>
      <c r="M36" s="17">
        <v>141</v>
      </c>
      <c r="N36" s="18">
        <v>0.2040520984081042</v>
      </c>
      <c r="O36" s="18">
        <v>0.66824644549763035</v>
      </c>
      <c r="P36" s="17">
        <v>13</v>
      </c>
      <c r="Q36" s="18">
        <v>1.8813314037626629E-2</v>
      </c>
      <c r="R36" s="18">
        <v>0.8666666666666667</v>
      </c>
      <c r="S36" s="17">
        <v>0</v>
      </c>
      <c r="T36" s="18">
        <v>0</v>
      </c>
      <c r="U36" s="18">
        <v>0</v>
      </c>
      <c r="V36" s="17">
        <v>1</v>
      </c>
      <c r="W36" s="18">
        <v>1.4471780028943559E-3</v>
      </c>
      <c r="X36" s="18">
        <v>0.5</v>
      </c>
      <c r="Y36" s="18">
        <v>0.73824786324786329</v>
      </c>
    </row>
    <row r="37" spans="1:25" x14ac:dyDescent="0.25">
      <c r="A37" s="28" t="s">
        <v>64</v>
      </c>
      <c r="B37" s="16">
        <v>7870</v>
      </c>
      <c r="C37" s="16">
        <v>131.16666666666666</v>
      </c>
      <c r="D37" s="17">
        <v>60</v>
      </c>
      <c r="E37" s="17">
        <v>36</v>
      </c>
      <c r="F37" s="17">
        <v>24</v>
      </c>
      <c r="G37" s="17">
        <v>21</v>
      </c>
      <c r="H37" s="18">
        <v>0.875</v>
      </c>
      <c r="I37" s="18">
        <v>0.61764705882352944</v>
      </c>
      <c r="J37" s="17">
        <v>1</v>
      </c>
      <c r="K37" s="18">
        <v>4.1666666666666664E-2</v>
      </c>
      <c r="L37" s="18">
        <v>0.5</v>
      </c>
      <c r="M37" s="17">
        <v>1</v>
      </c>
      <c r="N37" s="18">
        <v>4.1666666666666664E-2</v>
      </c>
      <c r="O37" s="18">
        <v>0.5</v>
      </c>
      <c r="P37" s="17">
        <v>1</v>
      </c>
      <c r="Q37" s="18">
        <v>4.1666666666666664E-2</v>
      </c>
      <c r="R37" s="18">
        <v>1</v>
      </c>
      <c r="S37" s="17">
        <v>0</v>
      </c>
      <c r="T37" s="18">
        <v>0</v>
      </c>
      <c r="U37" s="18">
        <v>0</v>
      </c>
      <c r="V37" s="17">
        <v>0</v>
      </c>
      <c r="W37" s="18">
        <v>0</v>
      </c>
      <c r="X37" s="18">
        <v>0</v>
      </c>
      <c r="Y37" s="18">
        <v>0.61538461538461542</v>
      </c>
    </row>
    <row r="38" spans="1:25" x14ac:dyDescent="0.25">
      <c r="A38" s="28" t="s">
        <v>27</v>
      </c>
      <c r="B38" s="16">
        <v>18470</v>
      </c>
      <c r="C38" s="16">
        <v>256.52777777777777</v>
      </c>
      <c r="D38" s="17">
        <v>72</v>
      </c>
      <c r="E38" s="17">
        <v>9</v>
      </c>
      <c r="F38" s="17">
        <v>63</v>
      </c>
      <c r="G38" s="17">
        <v>56</v>
      </c>
      <c r="H38" s="18">
        <v>0.88888888888888884</v>
      </c>
      <c r="I38" s="18">
        <v>0.72727272727272729</v>
      </c>
      <c r="J38" s="17">
        <v>0</v>
      </c>
      <c r="K38" s="18">
        <v>0</v>
      </c>
      <c r="L38" s="18">
        <v>0</v>
      </c>
      <c r="M38" s="17">
        <v>1</v>
      </c>
      <c r="N38" s="18">
        <v>1.5873015873015872E-2</v>
      </c>
      <c r="O38" s="18">
        <v>0.25</v>
      </c>
      <c r="P38" s="17">
        <v>6</v>
      </c>
      <c r="Q38" s="18">
        <v>9.5238095238095233E-2</v>
      </c>
      <c r="R38" s="18">
        <v>0.75</v>
      </c>
      <c r="S38" s="17">
        <v>0</v>
      </c>
      <c r="T38" s="18">
        <v>0</v>
      </c>
      <c r="U38" s="18">
        <v>0</v>
      </c>
      <c r="V38" s="17">
        <v>0</v>
      </c>
      <c r="W38" s="18">
        <v>0</v>
      </c>
      <c r="X38" s="18">
        <v>0</v>
      </c>
      <c r="Y38" s="18">
        <v>0.69230769230769229</v>
      </c>
    </row>
    <row r="39" spans="1:25" x14ac:dyDescent="0.25">
      <c r="A39" s="28" t="s">
        <v>7</v>
      </c>
      <c r="B39" s="16">
        <v>3410</v>
      </c>
      <c r="C39" s="16">
        <v>213.125</v>
      </c>
      <c r="D39" s="17">
        <v>16</v>
      </c>
      <c r="E39" s="17">
        <v>1</v>
      </c>
      <c r="F39" s="17">
        <v>15</v>
      </c>
      <c r="G39" s="17">
        <v>10</v>
      </c>
      <c r="H39" s="18">
        <v>0.66666666666666663</v>
      </c>
      <c r="I39" s="18">
        <v>0.2857142857142857</v>
      </c>
      <c r="J39" s="17">
        <v>2</v>
      </c>
      <c r="K39" s="18">
        <v>0.13333333333333333</v>
      </c>
      <c r="L39" s="18">
        <v>0.66666666666666663</v>
      </c>
      <c r="M39" s="17">
        <v>2</v>
      </c>
      <c r="N39" s="18">
        <v>0.13333333333333333</v>
      </c>
      <c r="O39" s="18">
        <v>0.2857142857142857</v>
      </c>
      <c r="P39" s="17">
        <v>0</v>
      </c>
      <c r="Q39" s="18">
        <v>0</v>
      </c>
      <c r="R39" s="18">
        <v>0</v>
      </c>
      <c r="S39" s="17">
        <v>0</v>
      </c>
      <c r="T39" s="18">
        <v>0</v>
      </c>
      <c r="U39" s="18">
        <v>0</v>
      </c>
      <c r="V39" s="17">
        <v>0</v>
      </c>
      <c r="W39" s="18">
        <v>0</v>
      </c>
      <c r="X39" s="18">
        <v>0</v>
      </c>
      <c r="Y39" s="18">
        <v>0.3125</v>
      </c>
    </row>
    <row r="40" spans="1:25" x14ac:dyDescent="0.25">
      <c r="A40" s="28" t="s">
        <v>33</v>
      </c>
      <c r="B40" s="16">
        <v>9605</v>
      </c>
      <c r="C40" s="16">
        <v>124.74025974025975</v>
      </c>
      <c r="D40" s="17">
        <v>77</v>
      </c>
      <c r="E40" s="17">
        <v>6</v>
      </c>
      <c r="F40" s="17">
        <v>71</v>
      </c>
      <c r="G40" s="17">
        <v>63</v>
      </c>
      <c r="H40" s="18">
        <v>0.88732394366197187</v>
      </c>
      <c r="I40" s="18">
        <v>0.63</v>
      </c>
      <c r="J40" s="17">
        <v>2</v>
      </c>
      <c r="K40" s="18">
        <v>2.8169014084507043E-2</v>
      </c>
      <c r="L40" s="18">
        <v>0.15384615384615385</v>
      </c>
      <c r="M40" s="17">
        <v>1</v>
      </c>
      <c r="N40" s="18">
        <v>1.4084507042253521E-2</v>
      </c>
      <c r="O40" s="18">
        <v>0.16666666666666666</v>
      </c>
      <c r="P40" s="17">
        <v>3</v>
      </c>
      <c r="Q40" s="18">
        <v>4.2253521126760563E-2</v>
      </c>
      <c r="R40" s="18">
        <v>0.375</v>
      </c>
      <c r="S40" s="17">
        <v>1</v>
      </c>
      <c r="T40" s="18">
        <v>1.4084507042253521E-2</v>
      </c>
      <c r="U40" s="18">
        <v>1</v>
      </c>
      <c r="V40" s="17">
        <v>0</v>
      </c>
      <c r="W40" s="18">
        <v>0</v>
      </c>
      <c r="X40" s="18">
        <v>0</v>
      </c>
      <c r="Y40" s="18">
        <v>0.53383458646616544</v>
      </c>
    </row>
    <row r="41" spans="1:25" x14ac:dyDescent="0.25">
      <c r="A41" s="28" t="s">
        <v>43</v>
      </c>
      <c r="B41" s="16">
        <v>50815</v>
      </c>
      <c r="C41" s="16">
        <v>161.31746031746033</v>
      </c>
      <c r="D41" s="17">
        <v>315</v>
      </c>
      <c r="E41" s="17">
        <v>31</v>
      </c>
      <c r="F41" s="17">
        <v>284</v>
      </c>
      <c r="G41" s="17">
        <v>234</v>
      </c>
      <c r="H41" s="18">
        <v>0.823943661971831</v>
      </c>
      <c r="I41" s="18">
        <v>0.77483443708609268</v>
      </c>
      <c r="J41" s="17">
        <v>21</v>
      </c>
      <c r="K41" s="18">
        <v>7.3943661971830985E-2</v>
      </c>
      <c r="L41" s="18">
        <v>0.63636363636363635</v>
      </c>
      <c r="M41" s="17">
        <v>20</v>
      </c>
      <c r="N41" s="18">
        <v>7.0422535211267609E-2</v>
      </c>
      <c r="O41" s="18">
        <v>0.7407407407407407</v>
      </c>
      <c r="P41" s="17">
        <v>4</v>
      </c>
      <c r="Q41" s="18">
        <v>1.4084507042253521E-2</v>
      </c>
      <c r="R41" s="18">
        <v>0.8</v>
      </c>
      <c r="S41" s="17">
        <v>0</v>
      </c>
      <c r="T41" s="18">
        <v>0</v>
      </c>
      <c r="U41" s="18">
        <v>0</v>
      </c>
      <c r="V41" s="17">
        <v>0</v>
      </c>
      <c r="W41" s="18">
        <v>0</v>
      </c>
      <c r="X41" s="18">
        <v>0</v>
      </c>
      <c r="Y41" s="18">
        <v>0.76139410187667556</v>
      </c>
    </row>
    <row r="42" spans="1:25" x14ac:dyDescent="0.25">
      <c r="A42" s="28" t="s">
        <v>44</v>
      </c>
      <c r="B42" s="16">
        <v>72025</v>
      </c>
      <c r="C42" s="16">
        <v>196.25340599455041</v>
      </c>
      <c r="D42" s="17">
        <v>367</v>
      </c>
      <c r="E42" s="17">
        <v>36</v>
      </c>
      <c r="F42" s="17">
        <v>331</v>
      </c>
      <c r="G42" s="17">
        <v>266</v>
      </c>
      <c r="H42" s="18">
        <v>0.8036253776435045</v>
      </c>
      <c r="I42" s="18">
        <v>0.81846153846153846</v>
      </c>
      <c r="J42" s="17">
        <v>18</v>
      </c>
      <c r="K42" s="18">
        <v>5.4380664652567974E-2</v>
      </c>
      <c r="L42" s="18">
        <v>0.81818181818181823</v>
      </c>
      <c r="M42" s="17">
        <v>35</v>
      </c>
      <c r="N42" s="18">
        <v>0.10574018126888217</v>
      </c>
      <c r="O42" s="18">
        <v>0.7142857142857143</v>
      </c>
      <c r="P42" s="17">
        <v>6</v>
      </c>
      <c r="Q42" s="18">
        <v>1.812688821752266E-2</v>
      </c>
      <c r="R42" s="18">
        <v>1</v>
      </c>
      <c r="S42" s="17">
        <v>0</v>
      </c>
      <c r="T42" s="18">
        <v>0</v>
      </c>
      <c r="U42" s="18">
        <v>0</v>
      </c>
      <c r="V42" s="17">
        <v>1</v>
      </c>
      <c r="W42" s="18">
        <v>3.0211480362537764E-3</v>
      </c>
      <c r="X42" s="18">
        <v>1</v>
      </c>
      <c r="Y42" s="18">
        <v>0.80731707317073176</v>
      </c>
    </row>
    <row r="43" spans="1:25" x14ac:dyDescent="0.25">
      <c r="A43" s="28" t="s">
        <v>9</v>
      </c>
      <c r="B43" s="16">
        <v>875</v>
      </c>
      <c r="C43" s="16">
        <v>51.470588235294116</v>
      </c>
      <c r="D43" s="17">
        <v>17</v>
      </c>
      <c r="E43" s="17">
        <v>1</v>
      </c>
      <c r="F43" s="17">
        <v>16</v>
      </c>
      <c r="G43" s="17">
        <v>16</v>
      </c>
      <c r="H43" s="18">
        <v>1</v>
      </c>
      <c r="I43" s="18">
        <v>0.38095238095238093</v>
      </c>
      <c r="J43" s="17">
        <v>0</v>
      </c>
      <c r="K43" s="18">
        <v>0</v>
      </c>
      <c r="L43" s="18">
        <v>0</v>
      </c>
      <c r="M43" s="17">
        <v>0</v>
      </c>
      <c r="N43" s="18">
        <v>0</v>
      </c>
      <c r="O43" s="18">
        <v>0</v>
      </c>
      <c r="P43" s="17">
        <v>0</v>
      </c>
      <c r="Q43" s="18">
        <v>0</v>
      </c>
      <c r="R43" s="18">
        <v>0</v>
      </c>
      <c r="S43" s="17">
        <v>0</v>
      </c>
      <c r="T43" s="18">
        <v>0</v>
      </c>
      <c r="U43" s="18">
        <v>0</v>
      </c>
      <c r="V43" s="17">
        <v>0</v>
      </c>
      <c r="W43" s="18">
        <v>0</v>
      </c>
      <c r="X43" s="18">
        <v>0</v>
      </c>
      <c r="Y43" s="18">
        <v>0.33333333333333331</v>
      </c>
    </row>
    <row r="44" spans="1:25" x14ac:dyDescent="0.25">
      <c r="A44" s="28" t="s">
        <v>46</v>
      </c>
      <c r="B44" s="16">
        <v>58290</v>
      </c>
      <c r="C44" s="16">
        <v>101.55052264808363</v>
      </c>
      <c r="D44" s="17">
        <v>574</v>
      </c>
      <c r="E44" s="17">
        <v>25</v>
      </c>
      <c r="F44" s="17">
        <v>549</v>
      </c>
      <c r="G44" s="17">
        <v>455</v>
      </c>
      <c r="H44" s="18">
        <v>0.82877959927140255</v>
      </c>
      <c r="I44" s="18">
        <v>0.70542635658914732</v>
      </c>
      <c r="J44" s="17">
        <v>46</v>
      </c>
      <c r="K44" s="18">
        <v>8.3788706739526417E-2</v>
      </c>
      <c r="L44" s="18">
        <v>0.58227848101265822</v>
      </c>
      <c r="M44" s="17">
        <v>36</v>
      </c>
      <c r="N44" s="18">
        <v>6.5573770491803282E-2</v>
      </c>
      <c r="O44" s="18">
        <v>0.75</v>
      </c>
      <c r="P44" s="17">
        <v>7</v>
      </c>
      <c r="Q44" s="18">
        <v>1.2750455373406194E-2</v>
      </c>
      <c r="R44" s="18">
        <v>0.63636363636363635</v>
      </c>
      <c r="S44" s="17">
        <v>0</v>
      </c>
      <c r="T44" s="18">
        <v>0</v>
      </c>
      <c r="U44" s="18">
        <v>0</v>
      </c>
      <c r="V44" s="17">
        <v>1</v>
      </c>
      <c r="W44" s="18">
        <v>1.8214936247723133E-3</v>
      </c>
      <c r="X44" s="18">
        <v>0.25</v>
      </c>
      <c r="Y44" s="18">
        <v>0.69056603773584901</v>
      </c>
    </row>
    <row r="45" spans="1:25" x14ac:dyDescent="0.25">
      <c r="A45" s="28" t="s">
        <v>18</v>
      </c>
      <c r="B45" s="16">
        <v>10725</v>
      </c>
      <c r="C45" s="16">
        <v>228.19148936170214</v>
      </c>
      <c r="D45" s="17">
        <v>47</v>
      </c>
      <c r="E45" s="17">
        <v>4</v>
      </c>
      <c r="F45" s="17">
        <v>43</v>
      </c>
      <c r="G45" s="17">
        <v>30</v>
      </c>
      <c r="H45" s="18">
        <v>0.69767441860465118</v>
      </c>
      <c r="I45" s="18">
        <v>0.55555555555555558</v>
      </c>
      <c r="J45" s="17">
        <v>2</v>
      </c>
      <c r="K45" s="18">
        <v>4.6511627906976744E-2</v>
      </c>
      <c r="L45" s="18">
        <v>0.66666666666666663</v>
      </c>
      <c r="M45" s="17">
        <v>1</v>
      </c>
      <c r="N45" s="18">
        <v>2.3255813953488372E-2</v>
      </c>
      <c r="O45" s="18">
        <v>0.5</v>
      </c>
      <c r="P45" s="17">
        <v>9</v>
      </c>
      <c r="Q45" s="18">
        <v>0.20930232558139536</v>
      </c>
      <c r="R45" s="18">
        <v>0.69230769230769229</v>
      </c>
      <c r="S45" s="17">
        <v>0</v>
      </c>
      <c r="T45" s="18">
        <v>0</v>
      </c>
      <c r="U45" s="18">
        <v>0</v>
      </c>
      <c r="V45" s="17">
        <v>0</v>
      </c>
      <c r="W45" s="18">
        <v>0</v>
      </c>
      <c r="X45" s="18">
        <v>0</v>
      </c>
      <c r="Y45" s="18">
        <v>0.58904109589041098</v>
      </c>
    </row>
    <row r="46" spans="1:25" x14ac:dyDescent="0.25">
      <c r="A46" s="28" t="s">
        <v>37</v>
      </c>
      <c r="B46" s="16">
        <v>1465</v>
      </c>
      <c r="C46" s="16">
        <v>44.393939393939391</v>
      </c>
      <c r="D46" s="17">
        <v>33</v>
      </c>
      <c r="E46" s="17">
        <v>23</v>
      </c>
      <c r="F46" s="17">
        <v>10</v>
      </c>
      <c r="G46" s="17">
        <v>3</v>
      </c>
      <c r="H46" s="18">
        <v>0.3</v>
      </c>
      <c r="I46" s="18">
        <v>0.13636363636363635</v>
      </c>
      <c r="J46" s="17">
        <v>2</v>
      </c>
      <c r="K46" s="18">
        <v>0.2</v>
      </c>
      <c r="L46" s="18">
        <v>0.2857142857142857</v>
      </c>
      <c r="M46" s="17">
        <v>0</v>
      </c>
      <c r="N46" s="18">
        <v>0</v>
      </c>
      <c r="O46" s="18">
        <v>0</v>
      </c>
      <c r="P46" s="17">
        <v>0</v>
      </c>
      <c r="Q46" s="18">
        <v>0</v>
      </c>
      <c r="R46" s="18">
        <v>0</v>
      </c>
      <c r="S46" s="17">
        <v>0</v>
      </c>
      <c r="T46" s="18">
        <v>0</v>
      </c>
      <c r="U46" s="18">
        <v>0</v>
      </c>
      <c r="V46" s="17">
        <v>0</v>
      </c>
      <c r="W46" s="18">
        <v>0</v>
      </c>
      <c r="X46" s="18">
        <v>0</v>
      </c>
      <c r="Y46" s="18">
        <v>0.22222222222222221</v>
      </c>
    </row>
    <row r="47" spans="1:25" x14ac:dyDescent="0.25">
      <c r="A47" s="28" t="s">
        <v>5</v>
      </c>
      <c r="B47" s="16">
        <v>2310</v>
      </c>
      <c r="C47" s="16">
        <v>144.375</v>
      </c>
      <c r="D47" s="17">
        <v>16</v>
      </c>
      <c r="E47" s="17">
        <v>3</v>
      </c>
      <c r="F47" s="17">
        <v>13</v>
      </c>
      <c r="G47" s="17">
        <v>12</v>
      </c>
      <c r="H47" s="18">
        <v>0.92307692307692313</v>
      </c>
      <c r="I47" s="18">
        <v>0.375</v>
      </c>
      <c r="J47" s="17">
        <v>0</v>
      </c>
      <c r="K47" s="18">
        <v>0</v>
      </c>
      <c r="L47" s="18">
        <v>0</v>
      </c>
      <c r="M47" s="17">
        <v>1</v>
      </c>
      <c r="N47" s="18">
        <v>7.6923076923076927E-2</v>
      </c>
      <c r="O47" s="18">
        <v>0.25</v>
      </c>
      <c r="P47" s="17">
        <v>0</v>
      </c>
      <c r="Q47" s="18">
        <v>0</v>
      </c>
      <c r="R47" s="18">
        <v>0</v>
      </c>
      <c r="S47" s="17">
        <v>0</v>
      </c>
      <c r="T47" s="18">
        <v>0</v>
      </c>
      <c r="U47" s="18">
        <v>0</v>
      </c>
      <c r="V47" s="17">
        <v>0</v>
      </c>
      <c r="W47" s="18">
        <v>0</v>
      </c>
      <c r="X47" s="18">
        <v>0</v>
      </c>
      <c r="Y47" s="18">
        <v>0.30232558139534882</v>
      </c>
    </row>
    <row r="48" spans="1:25" x14ac:dyDescent="0.25">
      <c r="A48" s="28" t="s">
        <v>6</v>
      </c>
      <c r="B48" s="16">
        <v>9635</v>
      </c>
      <c r="C48" s="16">
        <v>224.06976744186048</v>
      </c>
      <c r="D48" s="17">
        <v>43</v>
      </c>
      <c r="E48" s="17">
        <v>3</v>
      </c>
      <c r="F48" s="17">
        <v>40</v>
      </c>
      <c r="G48" s="17">
        <v>37</v>
      </c>
      <c r="H48" s="18">
        <v>0.92500000000000004</v>
      </c>
      <c r="I48" s="18">
        <v>0.90243902439024393</v>
      </c>
      <c r="J48" s="17">
        <v>1</v>
      </c>
      <c r="K48" s="18">
        <v>2.5000000000000001E-2</v>
      </c>
      <c r="L48" s="18">
        <v>0.5</v>
      </c>
      <c r="M48" s="17">
        <v>1</v>
      </c>
      <c r="N48" s="18">
        <v>2.5000000000000001E-2</v>
      </c>
      <c r="O48" s="18">
        <v>0.5</v>
      </c>
      <c r="P48" s="17">
        <v>1</v>
      </c>
      <c r="Q48" s="18">
        <v>2.5000000000000001E-2</v>
      </c>
      <c r="R48" s="18">
        <v>1</v>
      </c>
      <c r="S48" s="17">
        <v>0</v>
      </c>
      <c r="T48" s="18">
        <v>0</v>
      </c>
      <c r="U48" s="18">
        <v>0</v>
      </c>
      <c r="V48" s="17">
        <v>0</v>
      </c>
      <c r="W48" s="18">
        <v>0</v>
      </c>
      <c r="X48" s="18">
        <v>0</v>
      </c>
      <c r="Y48" s="18">
        <v>0.86956521739130432</v>
      </c>
    </row>
    <row r="49" spans="1:25" x14ac:dyDescent="0.25">
      <c r="A49" s="28" t="s">
        <v>41</v>
      </c>
      <c r="B49" s="16">
        <v>20335</v>
      </c>
      <c r="C49" s="16">
        <v>146.29496402877697</v>
      </c>
      <c r="D49" s="17">
        <v>139</v>
      </c>
      <c r="E49" s="17">
        <v>21</v>
      </c>
      <c r="F49" s="17">
        <v>118</v>
      </c>
      <c r="G49" s="17">
        <v>90</v>
      </c>
      <c r="H49" s="18">
        <v>0.76271186440677963</v>
      </c>
      <c r="I49" s="18">
        <v>0.69230769230769229</v>
      </c>
      <c r="J49" s="17">
        <v>14</v>
      </c>
      <c r="K49" s="18">
        <v>0.11864406779661017</v>
      </c>
      <c r="L49" s="18">
        <v>0.56000000000000005</v>
      </c>
      <c r="M49" s="17">
        <v>6</v>
      </c>
      <c r="N49" s="18">
        <v>5.0847457627118647E-2</v>
      </c>
      <c r="O49" s="18">
        <v>0.46153846153846156</v>
      </c>
      <c r="P49" s="17">
        <v>8</v>
      </c>
      <c r="Q49" s="18">
        <v>6.7796610169491525E-2</v>
      </c>
      <c r="R49" s="18">
        <v>0.66666666666666663</v>
      </c>
      <c r="S49" s="17">
        <v>0</v>
      </c>
      <c r="T49" s="18">
        <v>0</v>
      </c>
      <c r="U49" s="18">
        <v>0</v>
      </c>
      <c r="V49" s="17">
        <v>0</v>
      </c>
      <c r="W49" s="18">
        <v>0</v>
      </c>
      <c r="X49" s="18">
        <v>0</v>
      </c>
      <c r="Y49" s="18">
        <v>0.65555555555555556</v>
      </c>
    </row>
    <row r="50" spans="1:25" ht="24" x14ac:dyDescent="0.25">
      <c r="A50" s="28" t="s">
        <v>40</v>
      </c>
      <c r="B50" s="16">
        <v>42055</v>
      </c>
      <c r="C50" s="16">
        <v>229.80874316939889</v>
      </c>
      <c r="D50" s="17">
        <v>183</v>
      </c>
      <c r="E50" s="17">
        <v>66</v>
      </c>
      <c r="F50" s="17">
        <v>117</v>
      </c>
      <c r="G50" s="17">
        <v>100</v>
      </c>
      <c r="H50" s="18">
        <v>0.85470085470085466</v>
      </c>
      <c r="I50" s="18">
        <v>0.84033613445378152</v>
      </c>
      <c r="J50" s="17">
        <v>4</v>
      </c>
      <c r="K50" s="18">
        <v>3.4188034188034191E-2</v>
      </c>
      <c r="L50" s="18">
        <v>0.8</v>
      </c>
      <c r="M50" s="17">
        <v>7</v>
      </c>
      <c r="N50" s="18">
        <v>5.9829059829059832E-2</v>
      </c>
      <c r="O50" s="18">
        <v>0.7</v>
      </c>
      <c r="P50" s="17">
        <v>3</v>
      </c>
      <c r="Q50" s="18">
        <v>2.564102564102564E-2</v>
      </c>
      <c r="R50" s="18">
        <v>0.75</v>
      </c>
      <c r="S50" s="17">
        <v>0</v>
      </c>
      <c r="T50" s="18">
        <v>0</v>
      </c>
      <c r="U50" s="18">
        <v>0</v>
      </c>
      <c r="V50" s="17">
        <v>1</v>
      </c>
      <c r="W50" s="18">
        <v>8.5470085470085479E-3</v>
      </c>
      <c r="X50" s="18">
        <v>1</v>
      </c>
      <c r="Y50" s="18">
        <v>0.82978723404255317</v>
      </c>
    </row>
    <row r="51" spans="1:25" x14ac:dyDescent="0.25">
      <c r="A51" s="28" t="s">
        <v>13</v>
      </c>
      <c r="B51" s="16">
        <v>4605</v>
      </c>
      <c r="C51" s="16">
        <v>170.55555555555554</v>
      </c>
      <c r="D51" s="17">
        <v>27</v>
      </c>
      <c r="E51" s="17">
        <v>3</v>
      </c>
      <c r="F51" s="17">
        <v>24</v>
      </c>
      <c r="G51" s="17">
        <v>19</v>
      </c>
      <c r="H51" s="18">
        <v>0.79166666666666663</v>
      </c>
      <c r="I51" s="18">
        <v>0.47499999999999998</v>
      </c>
      <c r="J51" s="17">
        <v>3</v>
      </c>
      <c r="K51" s="18">
        <v>0.125</v>
      </c>
      <c r="L51" s="18">
        <v>0.42857142857142855</v>
      </c>
      <c r="M51" s="17">
        <v>2</v>
      </c>
      <c r="N51" s="18">
        <v>8.3333333333333329E-2</v>
      </c>
      <c r="O51" s="18">
        <v>0.33333333333333331</v>
      </c>
      <c r="P51" s="17">
        <v>0</v>
      </c>
      <c r="Q51" s="18">
        <v>0</v>
      </c>
      <c r="R51" s="18">
        <v>0</v>
      </c>
      <c r="S51" s="17">
        <v>0</v>
      </c>
      <c r="T51" s="18">
        <v>0</v>
      </c>
      <c r="U51" s="18">
        <v>0</v>
      </c>
      <c r="V51" s="17">
        <v>0</v>
      </c>
      <c r="W51" s="18">
        <v>0</v>
      </c>
      <c r="X51" s="18">
        <v>0</v>
      </c>
      <c r="Y51" s="18">
        <v>0.44444444444444442</v>
      </c>
    </row>
    <row r="52" spans="1:25" s="23" customFormat="1" x14ac:dyDescent="0.25">
      <c r="A52" s="29" t="s">
        <v>65</v>
      </c>
      <c r="B52" s="22">
        <f>SUM(B2:B51)</f>
        <v>1001705</v>
      </c>
      <c r="C52" s="22">
        <f>+B52/D52</f>
        <v>176.51189427312775</v>
      </c>
      <c r="D52" s="10">
        <f>SUM(D2:D51)</f>
        <v>5675</v>
      </c>
      <c r="E52" s="10">
        <f t="shared" ref="E52:G52" si="0">SUM(E2:E51)</f>
        <v>671</v>
      </c>
      <c r="F52" s="10">
        <f t="shared" si="0"/>
        <v>5004</v>
      </c>
      <c r="G52" s="10">
        <f t="shared" si="0"/>
        <v>3955</v>
      </c>
      <c r="H52" s="11">
        <f>+G52/F52</f>
        <v>0.79036770583533178</v>
      </c>
      <c r="I52" s="11">
        <f>+G52/5765</f>
        <v>0.68603642671292286</v>
      </c>
      <c r="J52" s="10">
        <f>SUM(J2:J51)</f>
        <v>331</v>
      </c>
      <c r="K52" s="11">
        <f>+J52/F52</f>
        <v>6.614708233413269E-2</v>
      </c>
      <c r="L52" s="11">
        <f>+J52/657</f>
        <v>0.50380517503805178</v>
      </c>
      <c r="M52" s="10">
        <f>SUM(M2:M51)</f>
        <v>521</v>
      </c>
      <c r="N52" s="11">
        <f>+M52/F52</f>
        <v>0.10411670663469225</v>
      </c>
      <c r="O52" s="11">
        <f>+M52/815</f>
        <v>0.63926380368098157</v>
      </c>
      <c r="P52" s="10">
        <f>SUM(P2:P51)</f>
        <v>121</v>
      </c>
      <c r="Q52" s="11">
        <f>+P52/F52</f>
        <v>2.4180655475619504E-2</v>
      </c>
      <c r="R52" s="11">
        <f>+P52/181</f>
        <v>0.66850828729281764</v>
      </c>
      <c r="S52" s="10">
        <f>SUM(S2:S51)</f>
        <v>4</v>
      </c>
      <c r="T52" s="11">
        <f>+S52/F52</f>
        <v>7.993605115907274E-4</v>
      </c>
      <c r="U52" s="11">
        <f>+S52/7</f>
        <v>0.5714285714285714</v>
      </c>
      <c r="V52" s="10">
        <f>SUM(V2:V51)</f>
        <v>10</v>
      </c>
      <c r="W52" s="11">
        <f>+V52/F52</f>
        <v>1.9984012789768186E-3</v>
      </c>
      <c r="X52" s="11">
        <f>+V52/21</f>
        <v>0.47619047619047616</v>
      </c>
      <c r="Y52" s="11"/>
    </row>
    <row r="54" spans="1:25" x14ac:dyDescent="0.25">
      <c r="A54" s="36" t="s">
        <v>97</v>
      </c>
      <c r="B54" s="36"/>
      <c r="C54" s="36"/>
      <c r="D54" s="36"/>
      <c r="E54" s="36"/>
      <c r="F54" s="36"/>
      <c r="G54" s="36"/>
      <c r="H54" s="36"/>
      <c r="I54" s="36"/>
      <c r="J54" s="36"/>
      <c r="K54" s="33"/>
      <c r="L54" s="33"/>
      <c r="M54" s="33"/>
      <c r="N54" s="33"/>
      <c r="O54" s="33"/>
      <c r="P54" s="33"/>
    </row>
    <row r="55" spans="1:25" ht="12.75" customHeight="1" x14ac:dyDescent="0.25">
      <c r="A55" s="37" t="s">
        <v>118</v>
      </c>
      <c r="B55" s="37"/>
      <c r="C55" s="37"/>
      <c r="D55" s="37"/>
      <c r="E55" s="37"/>
      <c r="F55" s="37"/>
      <c r="G55" s="37"/>
      <c r="H55" s="37"/>
      <c r="I55" s="37"/>
      <c r="J55" s="37"/>
      <c r="K55" s="35"/>
      <c r="L55" s="35"/>
      <c r="M55" s="35"/>
      <c r="N55" s="35"/>
      <c r="O55" s="33"/>
      <c r="P55" s="33"/>
    </row>
    <row r="56" spans="1:25" x14ac:dyDescent="0.25">
      <c r="A56" s="37"/>
      <c r="B56" s="37"/>
      <c r="C56" s="37"/>
      <c r="D56" s="37"/>
      <c r="E56" s="37"/>
      <c r="F56" s="37"/>
      <c r="G56" s="37"/>
      <c r="H56" s="37"/>
      <c r="I56" s="37"/>
      <c r="J56" s="37"/>
      <c r="K56" s="35"/>
      <c r="L56" s="35"/>
      <c r="M56" s="35"/>
      <c r="N56" s="35"/>
      <c r="O56" s="33"/>
      <c r="P56" s="33"/>
    </row>
    <row r="57" spans="1:25" ht="15" customHeight="1" x14ac:dyDescent="0.25">
      <c r="A57" s="38" t="s">
        <v>122</v>
      </c>
      <c r="B57" s="38"/>
      <c r="C57" s="38"/>
      <c r="D57" s="38"/>
      <c r="E57" s="38"/>
      <c r="F57" s="38"/>
      <c r="G57" s="38"/>
      <c r="H57" s="38"/>
      <c r="I57" s="38"/>
      <c r="J57" s="38"/>
      <c r="K57" s="31"/>
      <c r="L57" s="31"/>
      <c r="M57" s="31"/>
      <c r="N57" s="31"/>
      <c r="O57" s="31"/>
      <c r="P57" s="31"/>
    </row>
    <row r="58" spans="1:25" x14ac:dyDescent="0.25">
      <c r="A58" s="38"/>
      <c r="B58" s="38"/>
      <c r="C58" s="38"/>
      <c r="D58" s="38"/>
      <c r="E58" s="38"/>
      <c r="F58" s="38"/>
      <c r="G58" s="38"/>
      <c r="H58" s="38"/>
      <c r="I58" s="38"/>
      <c r="J58" s="38"/>
      <c r="K58" s="31"/>
      <c r="L58" s="31"/>
      <c r="M58" s="31"/>
      <c r="N58" s="31"/>
      <c r="O58" s="31"/>
      <c r="P58" s="31"/>
    </row>
    <row r="59" spans="1:25" x14ac:dyDescent="0.25">
      <c r="A59" s="38"/>
      <c r="B59" s="38"/>
      <c r="C59" s="38"/>
      <c r="D59" s="38"/>
      <c r="E59" s="38"/>
      <c r="F59" s="38"/>
      <c r="G59" s="38"/>
      <c r="H59" s="38"/>
      <c r="I59" s="38"/>
      <c r="J59" s="38"/>
      <c r="K59" s="31"/>
      <c r="L59" s="31"/>
      <c r="M59" s="31"/>
      <c r="N59" s="31"/>
      <c r="O59" s="31"/>
      <c r="P59" s="31"/>
    </row>
    <row r="60" spans="1:25" x14ac:dyDescent="0.25">
      <c r="A60" s="38"/>
      <c r="B60" s="38"/>
      <c r="C60" s="38"/>
      <c r="D60" s="38"/>
      <c r="E60" s="38"/>
      <c r="F60" s="38"/>
      <c r="G60" s="38"/>
      <c r="H60" s="38"/>
      <c r="I60" s="38"/>
      <c r="J60" s="38"/>
      <c r="K60" s="31"/>
      <c r="L60" s="31"/>
      <c r="M60" s="31"/>
      <c r="N60" s="31"/>
      <c r="O60" s="31"/>
      <c r="P60" s="31"/>
    </row>
    <row r="61" spans="1:25" x14ac:dyDescent="0.25">
      <c r="A61" s="38"/>
      <c r="B61" s="38"/>
      <c r="C61" s="38"/>
      <c r="D61" s="38"/>
      <c r="E61" s="38"/>
      <c r="F61" s="38"/>
      <c r="G61" s="38"/>
      <c r="H61" s="38"/>
      <c r="I61" s="38"/>
      <c r="J61" s="38"/>
      <c r="K61" s="31"/>
      <c r="L61" s="31"/>
      <c r="M61" s="31"/>
      <c r="N61" s="31"/>
      <c r="O61" s="31"/>
      <c r="P61" s="31"/>
    </row>
    <row r="62" spans="1:25" ht="19.5" customHeight="1" x14ac:dyDescent="0.25">
      <c r="A62" s="38"/>
      <c r="B62" s="38"/>
      <c r="C62" s="38"/>
      <c r="D62" s="38"/>
      <c r="E62" s="38"/>
      <c r="F62" s="38"/>
      <c r="G62" s="38"/>
      <c r="H62" s="38"/>
      <c r="I62" s="38"/>
      <c r="J62" s="38"/>
      <c r="K62" s="35"/>
      <c r="L62" s="35"/>
      <c r="M62" s="35"/>
      <c r="N62" s="35"/>
      <c r="O62" s="31"/>
      <c r="P62" s="31"/>
    </row>
    <row r="63" spans="1:25" ht="15" customHeight="1" x14ac:dyDescent="0.25">
      <c r="A63" s="38" t="s">
        <v>120</v>
      </c>
      <c r="B63" s="38"/>
      <c r="C63" s="38"/>
      <c r="D63" s="38"/>
      <c r="E63" s="38"/>
      <c r="F63" s="38"/>
      <c r="G63" s="38"/>
      <c r="H63" s="38"/>
      <c r="I63" s="38"/>
      <c r="J63" s="38"/>
      <c r="K63" s="31"/>
      <c r="L63" s="31"/>
      <c r="M63" s="31"/>
      <c r="N63" s="31"/>
      <c r="O63" s="31"/>
      <c r="P63" s="31"/>
    </row>
    <row r="64" spans="1:25" x14ac:dyDescent="0.25">
      <c r="A64" s="38"/>
      <c r="B64" s="38"/>
      <c r="C64" s="38"/>
      <c r="D64" s="38"/>
      <c r="E64" s="38"/>
      <c r="F64" s="38"/>
      <c r="G64" s="38"/>
      <c r="H64" s="38"/>
      <c r="I64" s="38"/>
      <c r="J64" s="38"/>
      <c r="K64" s="31"/>
      <c r="L64" s="31"/>
      <c r="M64" s="31"/>
      <c r="N64" s="31"/>
      <c r="O64" s="31"/>
      <c r="P64" s="31"/>
    </row>
    <row r="65" spans="1:16" x14ac:dyDescent="0.25">
      <c r="A65" s="38"/>
      <c r="B65" s="38"/>
      <c r="C65" s="38"/>
      <c r="D65" s="38"/>
      <c r="E65" s="38"/>
      <c r="F65" s="38"/>
      <c r="G65" s="38"/>
      <c r="H65" s="38"/>
      <c r="I65" s="38"/>
      <c r="J65" s="38"/>
      <c r="K65" s="31"/>
      <c r="L65" s="31"/>
      <c r="M65" s="31"/>
      <c r="N65" s="31"/>
      <c r="O65" s="31"/>
      <c r="P65" s="31"/>
    </row>
    <row r="66" spans="1:16" ht="14.25" customHeight="1" x14ac:dyDescent="0.25">
      <c r="A66" s="38"/>
      <c r="B66" s="38"/>
      <c r="C66" s="38"/>
      <c r="D66" s="38"/>
      <c r="E66" s="38"/>
      <c r="F66" s="38"/>
      <c r="G66" s="38"/>
      <c r="H66" s="38"/>
      <c r="I66" s="38"/>
      <c r="J66" s="38"/>
      <c r="K66" s="35"/>
      <c r="L66" s="35"/>
      <c r="M66" s="35"/>
      <c r="N66" s="35"/>
      <c r="O66" s="31"/>
      <c r="P66" s="31"/>
    </row>
    <row r="67" spans="1:16" ht="15" customHeight="1" x14ac:dyDescent="0.25">
      <c r="A67" s="39" t="s">
        <v>98</v>
      </c>
      <c r="B67" s="39"/>
      <c r="C67" s="39"/>
      <c r="D67" s="39"/>
      <c r="E67" s="39"/>
      <c r="F67" s="39"/>
      <c r="G67" s="39"/>
      <c r="H67" s="39"/>
      <c r="I67" s="39"/>
      <c r="J67" s="39"/>
      <c r="K67" s="34"/>
      <c r="L67" s="34"/>
      <c r="M67" s="34"/>
      <c r="N67" s="34"/>
      <c r="O67" s="34"/>
      <c r="P67" s="34"/>
    </row>
    <row r="68" spans="1:16" ht="10.5" customHeight="1" x14ac:dyDescent="0.25">
      <c r="A68" s="39"/>
      <c r="B68" s="39"/>
      <c r="C68" s="39"/>
      <c r="D68" s="39"/>
      <c r="E68" s="39"/>
      <c r="F68" s="39"/>
      <c r="G68" s="39"/>
      <c r="H68" s="39"/>
      <c r="I68" s="39"/>
      <c r="J68" s="39"/>
      <c r="K68" s="34"/>
      <c r="L68" s="34"/>
      <c r="M68" s="34"/>
      <c r="N68" s="34"/>
      <c r="O68" s="34"/>
      <c r="P68" s="34"/>
    </row>
  </sheetData>
  <sortState xmlns:xlrd2="http://schemas.microsoft.com/office/spreadsheetml/2017/richdata2" ref="A2:Y52">
    <sortCondition ref="A2:A52"/>
  </sortState>
  <mergeCells count="5">
    <mergeCell ref="A55:J56"/>
    <mergeCell ref="A54:J54"/>
    <mergeCell ref="A57:J62"/>
    <mergeCell ref="A63:J66"/>
    <mergeCell ref="A67:J68"/>
  </mergeCells>
  <pageMargins left="0.45" right="0.45" top="0.5" bottom="0.5" header="0.3" footer="0.3"/>
  <pageSetup paperSize="3" orientation="landscape" r:id="rId1"/>
  <headerFooter>
    <oddHeader>&amp;C&amp;"Arial,Bold"St. Joseph County Top 50 Mortgage Lenders (HMDA 2024)</oddHeader>
    <oddFooter>&amp;C&amp;"Arial,Regular"&amp;10Page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2268A-33E7-4D0C-A7BA-F40A960C68C9}">
  <dimension ref="A1:X60"/>
  <sheetViews>
    <sheetView tabSelected="1" zoomScaleNormal="100" workbookViewId="0">
      <pane ySplit="1" topLeftCell="A26" activePane="bottomLeft" state="frozen"/>
      <selection pane="bottomLeft" activeCell="A52" sqref="A52"/>
    </sheetView>
  </sheetViews>
  <sheetFormatPr defaultRowHeight="15" x14ac:dyDescent="0.25"/>
  <cols>
    <col min="1" max="1" width="35.7109375" style="19" customWidth="1"/>
    <col min="2" max="2" width="12" customWidth="1"/>
    <col min="3" max="4" width="9.140625" style="27"/>
    <col min="5" max="5" width="11.140625" customWidth="1"/>
    <col min="7" max="7" width="9.140625" style="27"/>
    <col min="10" max="10" width="9.140625" style="27"/>
    <col min="16" max="16" width="9.140625" style="27"/>
  </cols>
  <sheetData>
    <row r="1" spans="1:24" s="20" customFormat="1" ht="64.5" x14ac:dyDescent="0.25">
      <c r="A1" s="15" t="s">
        <v>96</v>
      </c>
      <c r="B1" s="21" t="s">
        <v>51</v>
      </c>
      <c r="C1" s="24" t="s">
        <v>80</v>
      </c>
      <c r="D1" s="24" t="s">
        <v>81</v>
      </c>
      <c r="E1" s="21" t="s">
        <v>82</v>
      </c>
      <c r="F1" s="21" t="s">
        <v>83</v>
      </c>
      <c r="G1" s="24" t="s">
        <v>52</v>
      </c>
      <c r="H1" s="21" t="s">
        <v>84</v>
      </c>
      <c r="I1" s="21" t="s">
        <v>85</v>
      </c>
      <c r="J1" s="24" t="s">
        <v>54</v>
      </c>
      <c r="K1" s="21" t="s">
        <v>86</v>
      </c>
      <c r="L1" s="21" t="s">
        <v>87</v>
      </c>
      <c r="M1" s="21" t="s">
        <v>56</v>
      </c>
      <c r="N1" s="21" t="s">
        <v>88</v>
      </c>
      <c r="O1" s="21" t="s">
        <v>89</v>
      </c>
      <c r="P1" s="24" t="s">
        <v>58</v>
      </c>
      <c r="Q1" s="21" t="s">
        <v>90</v>
      </c>
      <c r="R1" s="21" t="s">
        <v>91</v>
      </c>
      <c r="S1" s="21" t="s">
        <v>60</v>
      </c>
      <c r="T1" s="21" t="s">
        <v>92</v>
      </c>
      <c r="U1" s="21" t="s">
        <v>93</v>
      </c>
      <c r="V1" s="21" t="s">
        <v>62</v>
      </c>
      <c r="W1" s="21" t="s">
        <v>94</v>
      </c>
      <c r="X1" s="21" t="s">
        <v>95</v>
      </c>
    </row>
    <row r="2" spans="1:24" x14ac:dyDescent="0.25">
      <c r="A2" s="7" t="s">
        <v>47</v>
      </c>
      <c r="B2" s="17">
        <v>842</v>
      </c>
      <c r="C2" s="25">
        <v>169</v>
      </c>
      <c r="D2" s="25">
        <v>5</v>
      </c>
      <c r="E2" s="17">
        <v>164</v>
      </c>
      <c r="F2" s="18">
        <v>0.19477434679334918</v>
      </c>
      <c r="G2" s="25">
        <v>654</v>
      </c>
      <c r="H2" s="17">
        <v>113</v>
      </c>
      <c r="I2" s="18">
        <v>0.172782874617737</v>
      </c>
      <c r="J2" s="25">
        <v>72</v>
      </c>
      <c r="K2" s="17">
        <v>25</v>
      </c>
      <c r="L2" s="18">
        <v>0.34722222222222221</v>
      </c>
      <c r="M2" s="17">
        <v>80</v>
      </c>
      <c r="N2" s="17">
        <v>17</v>
      </c>
      <c r="O2" s="18">
        <v>0.21249999999999999</v>
      </c>
      <c r="P2" s="25">
        <v>24</v>
      </c>
      <c r="Q2" s="17">
        <v>5</v>
      </c>
      <c r="R2" s="18">
        <v>0.20833333333333334</v>
      </c>
      <c r="S2" s="17">
        <v>0</v>
      </c>
      <c r="T2" s="17">
        <v>0</v>
      </c>
      <c r="U2" s="18"/>
      <c r="V2" s="17">
        <v>1</v>
      </c>
      <c r="W2" s="17">
        <v>1</v>
      </c>
      <c r="X2" s="18">
        <v>1</v>
      </c>
    </row>
    <row r="3" spans="1:24" x14ac:dyDescent="0.25">
      <c r="A3" s="7" t="s">
        <v>25</v>
      </c>
      <c r="B3" s="17">
        <v>87</v>
      </c>
      <c r="C3" s="25">
        <v>41</v>
      </c>
      <c r="D3" s="25">
        <v>2</v>
      </c>
      <c r="E3" s="17">
        <v>39</v>
      </c>
      <c r="F3" s="18">
        <v>0.44827586206896552</v>
      </c>
      <c r="G3" s="25">
        <v>58</v>
      </c>
      <c r="H3" s="17">
        <v>26</v>
      </c>
      <c r="I3" s="18">
        <v>0.44827586206896552</v>
      </c>
      <c r="J3" s="25">
        <v>18</v>
      </c>
      <c r="K3" s="17">
        <v>8</v>
      </c>
      <c r="L3" s="18">
        <v>0.44444444444444442</v>
      </c>
      <c r="M3" s="17">
        <v>7</v>
      </c>
      <c r="N3" s="17">
        <v>4</v>
      </c>
      <c r="O3" s="18">
        <v>0.5714285714285714</v>
      </c>
      <c r="P3" s="25">
        <v>0</v>
      </c>
      <c r="Q3" s="17">
        <v>0</v>
      </c>
      <c r="R3" s="18"/>
      <c r="S3" s="17">
        <v>0</v>
      </c>
      <c r="T3" s="17">
        <v>0</v>
      </c>
      <c r="U3" s="18"/>
      <c r="V3" s="17">
        <v>1</v>
      </c>
      <c r="W3" s="17">
        <v>1</v>
      </c>
      <c r="X3" s="18">
        <v>1</v>
      </c>
    </row>
    <row r="4" spans="1:24" x14ac:dyDescent="0.25">
      <c r="A4" s="7" t="s">
        <v>26</v>
      </c>
      <c r="B4" s="17">
        <v>22</v>
      </c>
      <c r="C4" s="25">
        <v>72</v>
      </c>
      <c r="D4" s="25">
        <v>56</v>
      </c>
      <c r="E4" s="17">
        <v>16</v>
      </c>
      <c r="F4" s="18">
        <v>0.72727272727272729</v>
      </c>
      <c r="G4" s="25">
        <v>17</v>
      </c>
      <c r="H4" s="17">
        <v>13</v>
      </c>
      <c r="I4" s="18">
        <v>0.76470588235294112</v>
      </c>
      <c r="J4" s="25">
        <v>2</v>
      </c>
      <c r="K4" s="17">
        <v>2</v>
      </c>
      <c r="L4" s="18">
        <v>1</v>
      </c>
      <c r="M4" s="17">
        <v>3</v>
      </c>
      <c r="N4" s="17">
        <v>1</v>
      </c>
      <c r="O4" s="18">
        <v>0.33333333333333331</v>
      </c>
      <c r="P4" s="25">
        <v>0</v>
      </c>
      <c r="Q4" s="17">
        <v>0</v>
      </c>
      <c r="R4" s="18"/>
      <c r="S4" s="17">
        <v>0</v>
      </c>
      <c r="T4" s="17">
        <v>0</v>
      </c>
      <c r="U4" s="18"/>
      <c r="V4" s="17">
        <v>0</v>
      </c>
      <c r="W4" s="17">
        <v>0</v>
      </c>
      <c r="X4" s="18"/>
    </row>
    <row r="5" spans="1:24" x14ac:dyDescent="0.25">
      <c r="A5" s="7" t="s">
        <v>11</v>
      </c>
      <c r="B5" s="17">
        <v>51</v>
      </c>
      <c r="C5" s="25">
        <v>29</v>
      </c>
      <c r="D5" s="25">
        <v>1</v>
      </c>
      <c r="E5" s="17">
        <v>28</v>
      </c>
      <c r="F5" s="18">
        <v>0.5490196078431373</v>
      </c>
      <c r="G5" s="25">
        <v>41</v>
      </c>
      <c r="H5" s="17">
        <v>22</v>
      </c>
      <c r="I5" s="18">
        <v>0.53658536585365857</v>
      </c>
      <c r="J5" s="25">
        <v>3</v>
      </c>
      <c r="K5" s="17">
        <v>3</v>
      </c>
      <c r="L5" s="18">
        <v>1</v>
      </c>
      <c r="M5" s="17">
        <v>3</v>
      </c>
      <c r="N5" s="17">
        <v>2</v>
      </c>
      <c r="O5" s="18">
        <v>0.66666666666666663</v>
      </c>
      <c r="P5" s="25">
        <v>4</v>
      </c>
      <c r="Q5" s="17">
        <v>1</v>
      </c>
      <c r="R5" s="18">
        <v>0.25</v>
      </c>
      <c r="S5" s="17">
        <v>0</v>
      </c>
      <c r="T5" s="17">
        <v>0</v>
      </c>
      <c r="U5" s="18"/>
      <c r="V5" s="17">
        <v>0</v>
      </c>
      <c r="W5" s="17">
        <v>0</v>
      </c>
      <c r="X5" s="18"/>
    </row>
    <row r="6" spans="1:24" x14ac:dyDescent="0.25">
      <c r="A6" s="7" t="s">
        <v>23</v>
      </c>
      <c r="B6" s="17">
        <v>78</v>
      </c>
      <c r="C6" s="25">
        <v>14</v>
      </c>
      <c r="D6" s="25">
        <v>3</v>
      </c>
      <c r="E6" s="17">
        <v>11</v>
      </c>
      <c r="F6" s="18">
        <v>0.14102564102564102</v>
      </c>
      <c r="G6" s="25">
        <v>53</v>
      </c>
      <c r="H6" s="17">
        <v>5</v>
      </c>
      <c r="I6" s="18">
        <v>9.4339622641509441E-2</v>
      </c>
      <c r="J6" s="25">
        <v>16</v>
      </c>
      <c r="K6" s="17">
        <v>6</v>
      </c>
      <c r="L6" s="18">
        <v>0.375</v>
      </c>
      <c r="M6" s="17">
        <v>4</v>
      </c>
      <c r="N6" s="17">
        <v>0</v>
      </c>
      <c r="O6" s="18">
        <v>0</v>
      </c>
      <c r="P6" s="25">
        <v>4</v>
      </c>
      <c r="Q6" s="17">
        <v>0</v>
      </c>
      <c r="R6" s="18">
        <v>0</v>
      </c>
      <c r="S6" s="17">
        <v>1</v>
      </c>
      <c r="T6" s="17">
        <v>0</v>
      </c>
      <c r="U6" s="18">
        <v>0</v>
      </c>
      <c r="V6" s="17">
        <v>0</v>
      </c>
      <c r="W6" s="17">
        <v>0</v>
      </c>
      <c r="X6" s="18"/>
    </row>
    <row r="7" spans="1:24" x14ac:dyDescent="0.25">
      <c r="A7" s="7" t="s">
        <v>42</v>
      </c>
      <c r="B7" s="17">
        <v>277</v>
      </c>
      <c r="C7" s="25">
        <v>7</v>
      </c>
      <c r="D7" s="25">
        <v>1</v>
      </c>
      <c r="E7" s="17">
        <v>6</v>
      </c>
      <c r="F7" s="18">
        <v>2.1660649819494584E-2</v>
      </c>
      <c r="G7" s="25">
        <v>206</v>
      </c>
      <c r="H7" s="17">
        <v>3</v>
      </c>
      <c r="I7" s="18">
        <v>1.4563106796116505E-2</v>
      </c>
      <c r="J7" s="25">
        <v>21</v>
      </c>
      <c r="K7" s="17">
        <v>0</v>
      </c>
      <c r="L7" s="18">
        <v>0</v>
      </c>
      <c r="M7" s="17">
        <v>43</v>
      </c>
      <c r="N7" s="17">
        <v>3</v>
      </c>
      <c r="O7" s="18">
        <v>6.9767441860465115E-2</v>
      </c>
      <c r="P7" s="25">
        <v>2</v>
      </c>
      <c r="Q7" s="17">
        <v>0</v>
      </c>
      <c r="R7" s="18">
        <v>0</v>
      </c>
      <c r="S7" s="17">
        <v>0</v>
      </c>
      <c r="T7" s="17">
        <v>0</v>
      </c>
      <c r="U7" s="18"/>
      <c r="V7" s="17">
        <v>1</v>
      </c>
      <c r="W7" s="17">
        <v>0</v>
      </c>
      <c r="X7" s="18">
        <v>0</v>
      </c>
    </row>
    <row r="8" spans="1:24" x14ac:dyDescent="0.25">
      <c r="A8" s="7" t="s">
        <v>10</v>
      </c>
      <c r="B8" s="17">
        <v>50</v>
      </c>
      <c r="C8" s="25">
        <v>25</v>
      </c>
      <c r="D8" s="25">
        <v>2</v>
      </c>
      <c r="E8" s="17">
        <v>23</v>
      </c>
      <c r="F8" s="18">
        <v>0.46</v>
      </c>
      <c r="G8" s="25">
        <v>28</v>
      </c>
      <c r="H8" s="17">
        <v>12</v>
      </c>
      <c r="I8" s="18">
        <v>0.42857142857142855</v>
      </c>
      <c r="J8" s="25">
        <v>12</v>
      </c>
      <c r="K8" s="17">
        <v>6</v>
      </c>
      <c r="L8" s="18">
        <v>0.5</v>
      </c>
      <c r="M8" s="17">
        <v>8</v>
      </c>
      <c r="N8" s="17">
        <v>3</v>
      </c>
      <c r="O8" s="18">
        <v>0.375</v>
      </c>
      <c r="P8" s="25">
        <v>0</v>
      </c>
      <c r="Q8" s="17">
        <v>0</v>
      </c>
      <c r="R8" s="18"/>
      <c r="S8" s="17">
        <v>0</v>
      </c>
      <c r="T8" s="17">
        <v>0</v>
      </c>
      <c r="U8" s="18"/>
      <c r="V8" s="17">
        <v>0</v>
      </c>
      <c r="W8" s="17">
        <v>0</v>
      </c>
      <c r="X8" s="18"/>
    </row>
    <row r="9" spans="1:24" x14ac:dyDescent="0.25">
      <c r="A9" s="7" t="s">
        <v>32</v>
      </c>
      <c r="B9" s="17">
        <v>108</v>
      </c>
      <c r="C9" s="25">
        <v>44</v>
      </c>
      <c r="D9" s="25">
        <v>6</v>
      </c>
      <c r="E9" s="17">
        <v>38</v>
      </c>
      <c r="F9" s="18">
        <v>0.35185185185185186</v>
      </c>
      <c r="G9" s="25">
        <v>70</v>
      </c>
      <c r="H9" s="17">
        <v>21</v>
      </c>
      <c r="I9" s="18">
        <v>0.3</v>
      </c>
      <c r="J9" s="25">
        <v>20</v>
      </c>
      <c r="K9" s="17">
        <v>12</v>
      </c>
      <c r="L9" s="18">
        <v>0.6</v>
      </c>
      <c r="M9" s="17">
        <v>16</v>
      </c>
      <c r="N9" s="17">
        <v>4</v>
      </c>
      <c r="O9" s="18">
        <v>0.25</v>
      </c>
      <c r="P9" s="25">
        <v>1</v>
      </c>
      <c r="Q9" s="17">
        <v>1</v>
      </c>
      <c r="R9" s="18">
        <v>1</v>
      </c>
      <c r="S9" s="17">
        <v>0</v>
      </c>
      <c r="T9" s="17">
        <v>0</v>
      </c>
      <c r="U9" s="18"/>
      <c r="V9" s="17">
        <v>0</v>
      </c>
      <c r="W9" s="17">
        <v>0</v>
      </c>
      <c r="X9" s="18"/>
    </row>
    <row r="10" spans="1:24" x14ac:dyDescent="0.25">
      <c r="A10" s="7" t="s">
        <v>16</v>
      </c>
      <c r="B10" s="17">
        <v>66</v>
      </c>
      <c r="C10" s="25">
        <v>2</v>
      </c>
      <c r="D10" s="25">
        <v>0</v>
      </c>
      <c r="E10" s="17">
        <v>2</v>
      </c>
      <c r="F10" s="18">
        <v>3.0303030303030304E-2</v>
      </c>
      <c r="G10" s="25">
        <v>38</v>
      </c>
      <c r="H10" s="17">
        <v>0</v>
      </c>
      <c r="I10" s="18">
        <v>0</v>
      </c>
      <c r="J10" s="25">
        <v>1</v>
      </c>
      <c r="K10" s="17">
        <v>0</v>
      </c>
      <c r="L10" s="18">
        <v>0</v>
      </c>
      <c r="M10" s="17">
        <v>24</v>
      </c>
      <c r="N10" s="17">
        <v>2</v>
      </c>
      <c r="O10" s="18">
        <v>8.3333333333333329E-2</v>
      </c>
      <c r="P10" s="25">
        <v>0</v>
      </c>
      <c r="Q10" s="17">
        <v>0</v>
      </c>
      <c r="R10" s="18"/>
      <c r="S10" s="17">
        <v>0</v>
      </c>
      <c r="T10" s="17">
        <v>0</v>
      </c>
      <c r="U10" s="18"/>
      <c r="V10" s="17">
        <v>0</v>
      </c>
      <c r="W10" s="17">
        <v>0</v>
      </c>
      <c r="X10" s="18"/>
    </row>
    <row r="11" spans="1:24" x14ac:dyDescent="0.25">
      <c r="A11" s="7" t="s">
        <v>0</v>
      </c>
      <c r="B11" s="17">
        <v>33</v>
      </c>
      <c r="C11" s="25">
        <v>3</v>
      </c>
      <c r="D11" s="25">
        <v>0</v>
      </c>
      <c r="E11" s="17">
        <v>3</v>
      </c>
      <c r="F11" s="18">
        <v>9.0909090909090912E-2</v>
      </c>
      <c r="G11" s="25">
        <v>20</v>
      </c>
      <c r="H11" s="17">
        <v>1</v>
      </c>
      <c r="I11" s="18">
        <v>0.05</v>
      </c>
      <c r="J11" s="25">
        <v>6</v>
      </c>
      <c r="K11" s="17">
        <v>2</v>
      </c>
      <c r="L11" s="18">
        <v>0.33333333333333331</v>
      </c>
      <c r="M11" s="17">
        <v>6</v>
      </c>
      <c r="N11" s="17">
        <v>0</v>
      </c>
      <c r="O11" s="18">
        <v>0</v>
      </c>
      <c r="P11" s="25">
        <v>0</v>
      </c>
      <c r="Q11" s="17">
        <v>0</v>
      </c>
      <c r="R11" s="18"/>
      <c r="S11" s="17">
        <v>0</v>
      </c>
      <c r="T11" s="17">
        <v>0</v>
      </c>
      <c r="U11" s="18"/>
      <c r="V11" s="17">
        <v>0</v>
      </c>
      <c r="W11" s="17">
        <v>0</v>
      </c>
      <c r="X11" s="18"/>
    </row>
    <row r="12" spans="1:24" x14ac:dyDescent="0.25">
      <c r="A12" s="7" t="s">
        <v>38</v>
      </c>
      <c r="B12" s="17">
        <v>178</v>
      </c>
      <c r="C12" s="25">
        <v>109</v>
      </c>
      <c r="D12" s="25">
        <v>17</v>
      </c>
      <c r="E12" s="17">
        <v>92</v>
      </c>
      <c r="F12" s="18">
        <v>0.5168539325842697</v>
      </c>
      <c r="G12" s="25">
        <v>145</v>
      </c>
      <c r="H12" s="17">
        <v>75</v>
      </c>
      <c r="I12" s="18">
        <v>0.51724137931034486</v>
      </c>
      <c r="J12" s="25">
        <v>6</v>
      </c>
      <c r="K12" s="17">
        <v>5</v>
      </c>
      <c r="L12" s="18">
        <v>0.83333333333333337</v>
      </c>
      <c r="M12" s="17">
        <v>20</v>
      </c>
      <c r="N12" s="17">
        <v>8</v>
      </c>
      <c r="O12" s="18">
        <v>0.4</v>
      </c>
      <c r="P12" s="25">
        <v>4</v>
      </c>
      <c r="Q12" s="17">
        <v>2</v>
      </c>
      <c r="R12" s="18">
        <v>0.5</v>
      </c>
      <c r="S12" s="17">
        <v>0</v>
      </c>
      <c r="T12" s="17">
        <v>0</v>
      </c>
      <c r="U12" s="18"/>
      <c r="V12" s="17">
        <v>0</v>
      </c>
      <c r="W12" s="17">
        <v>0</v>
      </c>
      <c r="X12" s="18"/>
    </row>
    <row r="13" spans="1:24" x14ac:dyDescent="0.25">
      <c r="A13" s="7" t="s">
        <v>30</v>
      </c>
      <c r="B13" s="17">
        <v>128</v>
      </c>
      <c r="C13" s="25">
        <v>48</v>
      </c>
      <c r="D13" s="25">
        <v>1</v>
      </c>
      <c r="E13" s="17">
        <v>47</v>
      </c>
      <c r="F13" s="18">
        <v>0.3671875</v>
      </c>
      <c r="G13" s="25">
        <v>90</v>
      </c>
      <c r="H13" s="17">
        <v>29</v>
      </c>
      <c r="I13" s="18">
        <v>0.32222222222222224</v>
      </c>
      <c r="J13" s="25">
        <v>17</v>
      </c>
      <c r="K13" s="17">
        <v>10</v>
      </c>
      <c r="L13" s="18">
        <v>0.58823529411764708</v>
      </c>
      <c r="M13" s="17">
        <v>11</v>
      </c>
      <c r="N13" s="17">
        <v>6</v>
      </c>
      <c r="O13" s="18">
        <v>0.54545454545454541</v>
      </c>
      <c r="P13" s="25">
        <v>7</v>
      </c>
      <c r="Q13" s="17">
        <v>0</v>
      </c>
      <c r="R13" s="18">
        <v>0</v>
      </c>
      <c r="S13" s="17">
        <v>0</v>
      </c>
      <c r="T13" s="17">
        <v>0</v>
      </c>
      <c r="U13" s="18"/>
      <c r="V13" s="17">
        <v>2</v>
      </c>
      <c r="W13" s="17">
        <v>1</v>
      </c>
      <c r="X13" s="18">
        <v>0.5</v>
      </c>
    </row>
    <row r="14" spans="1:24" x14ac:dyDescent="0.25">
      <c r="A14" s="7" t="s">
        <v>14</v>
      </c>
      <c r="B14" s="17">
        <v>59</v>
      </c>
      <c r="C14" s="25">
        <v>21</v>
      </c>
      <c r="D14" s="25">
        <v>5</v>
      </c>
      <c r="E14" s="17">
        <v>16</v>
      </c>
      <c r="F14" s="18">
        <v>0.2711864406779661</v>
      </c>
      <c r="G14" s="25">
        <v>52</v>
      </c>
      <c r="H14" s="17">
        <v>15</v>
      </c>
      <c r="I14" s="18">
        <v>0.28846153846153844</v>
      </c>
      <c r="J14" s="25">
        <v>3</v>
      </c>
      <c r="K14" s="17">
        <v>1</v>
      </c>
      <c r="L14" s="18">
        <v>0.33333333333333331</v>
      </c>
      <c r="M14" s="17">
        <v>2</v>
      </c>
      <c r="N14" s="17">
        <v>0</v>
      </c>
      <c r="O14" s="18">
        <v>0</v>
      </c>
      <c r="P14" s="25">
        <v>1</v>
      </c>
      <c r="Q14" s="17">
        <v>0</v>
      </c>
      <c r="R14" s="18">
        <v>0</v>
      </c>
      <c r="S14" s="17">
        <v>0</v>
      </c>
      <c r="T14" s="17">
        <v>0</v>
      </c>
      <c r="U14" s="18"/>
      <c r="V14" s="17">
        <v>1</v>
      </c>
      <c r="W14" s="17">
        <v>0</v>
      </c>
      <c r="X14" s="18">
        <v>0</v>
      </c>
    </row>
    <row r="15" spans="1:24" x14ac:dyDescent="0.25">
      <c r="A15" s="7" t="s">
        <v>39</v>
      </c>
      <c r="B15" s="17">
        <v>186</v>
      </c>
      <c r="C15" s="25">
        <v>10</v>
      </c>
      <c r="D15" s="25">
        <v>0</v>
      </c>
      <c r="E15" s="17">
        <v>10</v>
      </c>
      <c r="F15" s="18">
        <v>5.3763440860215055E-2</v>
      </c>
      <c r="G15" s="25">
        <v>165</v>
      </c>
      <c r="H15" s="17">
        <v>7</v>
      </c>
      <c r="I15" s="18">
        <v>4.2424242424242427E-2</v>
      </c>
      <c r="J15" s="25">
        <v>7</v>
      </c>
      <c r="K15" s="17">
        <v>1</v>
      </c>
      <c r="L15" s="18">
        <v>0.14285714285714285</v>
      </c>
      <c r="M15" s="17">
        <v>9</v>
      </c>
      <c r="N15" s="17">
        <v>2</v>
      </c>
      <c r="O15" s="18">
        <v>0.22222222222222221</v>
      </c>
      <c r="P15" s="25">
        <v>2</v>
      </c>
      <c r="Q15" s="17">
        <v>0</v>
      </c>
      <c r="R15" s="18">
        <v>0</v>
      </c>
      <c r="S15" s="17">
        <v>0</v>
      </c>
      <c r="T15" s="17">
        <v>0</v>
      </c>
      <c r="U15" s="18"/>
      <c r="V15" s="17">
        <v>0</v>
      </c>
      <c r="W15" s="17">
        <v>0</v>
      </c>
      <c r="X15" s="18"/>
    </row>
    <row r="16" spans="1:24" x14ac:dyDescent="0.25">
      <c r="A16" s="7" t="s">
        <v>12</v>
      </c>
      <c r="B16" s="17">
        <v>48</v>
      </c>
      <c r="C16" s="25">
        <v>18</v>
      </c>
      <c r="D16" s="25">
        <v>2</v>
      </c>
      <c r="E16" s="17">
        <v>16</v>
      </c>
      <c r="F16" s="18">
        <v>0.33333333333333331</v>
      </c>
      <c r="G16" s="25">
        <v>34</v>
      </c>
      <c r="H16" s="17">
        <v>9</v>
      </c>
      <c r="I16" s="18">
        <v>0.26470588235294118</v>
      </c>
      <c r="J16" s="25">
        <v>7</v>
      </c>
      <c r="K16" s="17">
        <v>5</v>
      </c>
      <c r="L16" s="18">
        <v>0.7142857142857143</v>
      </c>
      <c r="M16" s="17">
        <v>6</v>
      </c>
      <c r="N16" s="17">
        <v>1</v>
      </c>
      <c r="O16" s="18">
        <v>0.16666666666666666</v>
      </c>
      <c r="P16" s="25">
        <v>0</v>
      </c>
      <c r="Q16" s="17">
        <v>0</v>
      </c>
      <c r="R16" s="18"/>
      <c r="S16" s="17">
        <v>0</v>
      </c>
      <c r="T16" s="17">
        <v>0</v>
      </c>
      <c r="U16" s="18"/>
      <c r="V16" s="17">
        <v>0</v>
      </c>
      <c r="W16" s="17">
        <v>0</v>
      </c>
      <c r="X16" s="18"/>
    </row>
    <row r="17" spans="1:24" x14ac:dyDescent="0.25">
      <c r="A17" s="7" t="s">
        <v>34</v>
      </c>
      <c r="B17" s="17">
        <v>139</v>
      </c>
      <c r="C17" s="25">
        <v>10</v>
      </c>
      <c r="D17" s="25">
        <v>1</v>
      </c>
      <c r="E17" s="17">
        <v>9</v>
      </c>
      <c r="F17" s="18">
        <v>6.4748201438848921E-2</v>
      </c>
      <c r="G17" s="25">
        <v>111</v>
      </c>
      <c r="H17" s="17">
        <v>8</v>
      </c>
      <c r="I17" s="18">
        <v>7.2072072072072071E-2</v>
      </c>
      <c r="J17" s="25">
        <v>13</v>
      </c>
      <c r="K17" s="17">
        <v>1</v>
      </c>
      <c r="L17" s="18">
        <v>7.6923076923076927E-2</v>
      </c>
      <c r="M17" s="17">
        <v>11</v>
      </c>
      <c r="N17" s="17">
        <v>0</v>
      </c>
      <c r="O17" s="18">
        <v>0</v>
      </c>
      <c r="P17" s="25">
        <v>3</v>
      </c>
      <c r="Q17" s="17">
        <v>0</v>
      </c>
      <c r="R17" s="18">
        <v>0</v>
      </c>
      <c r="S17" s="17">
        <v>0</v>
      </c>
      <c r="T17" s="17">
        <v>0</v>
      </c>
      <c r="U17" s="18"/>
      <c r="V17" s="17">
        <v>0</v>
      </c>
      <c r="W17" s="17">
        <v>0</v>
      </c>
      <c r="X17" s="18"/>
    </row>
    <row r="18" spans="1:24" x14ac:dyDescent="0.25">
      <c r="A18" s="7" t="s">
        <v>4</v>
      </c>
      <c r="B18" s="17">
        <v>42</v>
      </c>
      <c r="C18" s="25">
        <v>3</v>
      </c>
      <c r="D18" s="25">
        <v>0</v>
      </c>
      <c r="E18" s="17">
        <v>3</v>
      </c>
      <c r="F18" s="18">
        <v>7.1428571428571425E-2</v>
      </c>
      <c r="G18" s="25">
        <v>36</v>
      </c>
      <c r="H18" s="17">
        <v>2</v>
      </c>
      <c r="I18" s="18">
        <v>5.5555555555555552E-2</v>
      </c>
      <c r="J18" s="25">
        <v>1</v>
      </c>
      <c r="K18" s="17">
        <v>1</v>
      </c>
      <c r="L18" s="18">
        <v>1</v>
      </c>
      <c r="M18" s="17">
        <v>5</v>
      </c>
      <c r="N18" s="17">
        <v>0</v>
      </c>
      <c r="O18" s="18">
        <v>0</v>
      </c>
      <c r="P18" s="25">
        <v>0</v>
      </c>
      <c r="Q18" s="17">
        <v>0</v>
      </c>
      <c r="R18" s="18"/>
      <c r="S18" s="17">
        <v>0</v>
      </c>
      <c r="T18" s="17">
        <v>0</v>
      </c>
      <c r="U18" s="18"/>
      <c r="V18" s="17">
        <v>0</v>
      </c>
      <c r="W18" s="17">
        <v>0</v>
      </c>
      <c r="X18" s="18"/>
    </row>
    <row r="19" spans="1:24" x14ac:dyDescent="0.25">
      <c r="A19" s="7" t="s">
        <v>45</v>
      </c>
      <c r="B19" s="17">
        <v>493</v>
      </c>
      <c r="C19" s="25">
        <v>16</v>
      </c>
      <c r="D19" s="25">
        <v>2</v>
      </c>
      <c r="E19" s="17">
        <v>14</v>
      </c>
      <c r="F19" s="18">
        <v>2.8397565922920892E-2</v>
      </c>
      <c r="G19" s="25">
        <v>358</v>
      </c>
      <c r="H19" s="17">
        <v>5</v>
      </c>
      <c r="I19" s="18">
        <v>1.3966480446927373E-2</v>
      </c>
      <c r="J19" s="25">
        <v>52</v>
      </c>
      <c r="K19" s="17">
        <v>6</v>
      </c>
      <c r="L19" s="18">
        <v>0.11538461538461539</v>
      </c>
      <c r="M19" s="17">
        <v>61</v>
      </c>
      <c r="N19" s="17">
        <v>1</v>
      </c>
      <c r="O19" s="18">
        <v>1.6393442622950821E-2</v>
      </c>
      <c r="P19" s="25">
        <v>12</v>
      </c>
      <c r="Q19" s="17">
        <v>0</v>
      </c>
      <c r="R19" s="18">
        <v>0</v>
      </c>
      <c r="S19" s="17">
        <v>1</v>
      </c>
      <c r="T19" s="17">
        <v>0</v>
      </c>
      <c r="U19" s="18">
        <v>0</v>
      </c>
      <c r="V19" s="17">
        <v>1</v>
      </c>
      <c r="W19" s="17">
        <v>0</v>
      </c>
      <c r="X19" s="18">
        <v>0</v>
      </c>
    </row>
    <row r="20" spans="1:24" x14ac:dyDescent="0.25">
      <c r="A20" s="7" t="s">
        <v>31</v>
      </c>
      <c r="B20" s="17">
        <v>112</v>
      </c>
      <c r="C20" s="25">
        <v>17</v>
      </c>
      <c r="D20" s="25">
        <v>4</v>
      </c>
      <c r="E20" s="17">
        <v>13</v>
      </c>
      <c r="F20" s="18">
        <v>0.11607142857142858</v>
      </c>
      <c r="G20" s="25">
        <v>92</v>
      </c>
      <c r="H20" s="17">
        <v>9</v>
      </c>
      <c r="I20" s="18">
        <v>9.7826086956521743E-2</v>
      </c>
      <c r="J20" s="25">
        <v>10</v>
      </c>
      <c r="K20" s="17">
        <v>3</v>
      </c>
      <c r="L20" s="18">
        <v>0.3</v>
      </c>
      <c r="M20" s="17">
        <v>3</v>
      </c>
      <c r="N20" s="17">
        <v>0</v>
      </c>
      <c r="O20" s="18">
        <v>0</v>
      </c>
      <c r="P20" s="25">
        <v>3</v>
      </c>
      <c r="Q20" s="17">
        <v>0</v>
      </c>
      <c r="R20" s="18">
        <v>0</v>
      </c>
      <c r="S20" s="17">
        <v>1</v>
      </c>
      <c r="T20" s="17">
        <v>0</v>
      </c>
      <c r="U20" s="18">
        <v>0</v>
      </c>
      <c r="V20" s="17">
        <v>2</v>
      </c>
      <c r="W20" s="17">
        <v>0</v>
      </c>
      <c r="X20" s="18">
        <v>0</v>
      </c>
    </row>
    <row r="21" spans="1:24" x14ac:dyDescent="0.25">
      <c r="A21" s="7" t="s">
        <v>35</v>
      </c>
      <c r="B21" s="17">
        <v>167</v>
      </c>
      <c r="C21" s="25">
        <v>16</v>
      </c>
      <c r="D21" s="25">
        <v>0</v>
      </c>
      <c r="E21" s="17">
        <v>16</v>
      </c>
      <c r="F21" s="18">
        <v>9.580838323353294E-2</v>
      </c>
      <c r="G21" s="25">
        <v>144</v>
      </c>
      <c r="H21" s="17">
        <v>10</v>
      </c>
      <c r="I21" s="18">
        <v>6.9444444444444448E-2</v>
      </c>
      <c r="J21" s="25">
        <v>6</v>
      </c>
      <c r="K21" s="17">
        <v>1</v>
      </c>
      <c r="L21" s="18">
        <v>0.16666666666666666</v>
      </c>
      <c r="M21" s="17">
        <v>8</v>
      </c>
      <c r="N21" s="17">
        <v>2</v>
      </c>
      <c r="O21" s="18">
        <v>0.25</v>
      </c>
      <c r="P21" s="25">
        <v>5</v>
      </c>
      <c r="Q21" s="17">
        <v>0</v>
      </c>
      <c r="R21" s="18">
        <v>0</v>
      </c>
      <c r="S21" s="17">
        <v>0</v>
      </c>
      <c r="T21" s="17">
        <v>0</v>
      </c>
      <c r="U21" s="18"/>
      <c r="V21" s="17">
        <v>1</v>
      </c>
      <c r="W21" s="17">
        <v>1</v>
      </c>
      <c r="X21" s="18">
        <v>1</v>
      </c>
    </row>
    <row r="22" spans="1:24" x14ac:dyDescent="0.25">
      <c r="A22" s="7" t="s">
        <v>19</v>
      </c>
      <c r="B22" s="17">
        <v>58</v>
      </c>
      <c r="C22" s="25">
        <v>13</v>
      </c>
      <c r="D22" s="25">
        <v>1</v>
      </c>
      <c r="E22" s="17">
        <v>12</v>
      </c>
      <c r="F22" s="18">
        <v>0.20689655172413793</v>
      </c>
      <c r="G22" s="25">
        <v>48</v>
      </c>
      <c r="H22" s="17">
        <v>8</v>
      </c>
      <c r="I22" s="18">
        <v>0.16666666666666666</v>
      </c>
      <c r="J22" s="25">
        <v>2</v>
      </c>
      <c r="K22" s="17">
        <v>2</v>
      </c>
      <c r="L22" s="18">
        <v>1</v>
      </c>
      <c r="M22" s="17">
        <v>5</v>
      </c>
      <c r="N22" s="17">
        <v>2</v>
      </c>
      <c r="O22" s="18">
        <v>0.4</v>
      </c>
      <c r="P22" s="25">
        <v>2</v>
      </c>
      <c r="Q22" s="17">
        <v>0</v>
      </c>
      <c r="R22" s="18">
        <v>0</v>
      </c>
      <c r="S22" s="17">
        <v>0</v>
      </c>
      <c r="T22" s="17">
        <v>0</v>
      </c>
      <c r="U22" s="18"/>
      <c r="V22" s="17">
        <v>0</v>
      </c>
      <c r="W22" s="17">
        <v>0</v>
      </c>
      <c r="X22" s="18"/>
    </row>
    <row r="23" spans="1:24" x14ac:dyDescent="0.25">
      <c r="A23" s="7" t="s">
        <v>36</v>
      </c>
      <c r="B23" s="17">
        <v>164</v>
      </c>
      <c r="C23" s="25">
        <v>17</v>
      </c>
      <c r="D23" s="25">
        <v>0</v>
      </c>
      <c r="E23" s="17">
        <v>17</v>
      </c>
      <c r="F23" s="18">
        <v>0.10365853658536585</v>
      </c>
      <c r="G23" s="25">
        <v>93</v>
      </c>
      <c r="H23" s="17">
        <v>7</v>
      </c>
      <c r="I23" s="18">
        <v>7.5268817204301078E-2</v>
      </c>
      <c r="J23" s="25">
        <v>17</v>
      </c>
      <c r="K23" s="17">
        <v>3</v>
      </c>
      <c r="L23" s="18">
        <v>0.17647058823529413</v>
      </c>
      <c r="M23" s="17">
        <v>30</v>
      </c>
      <c r="N23" s="17">
        <v>6</v>
      </c>
      <c r="O23" s="18">
        <v>0.2</v>
      </c>
      <c r="P23" s="25">
        <v>16</v>
      </c>
      <c r="Q23" s="17">
        <v>0</v>
      </c>
      <c r="R23" s="18">
        <v>0</v>
      </c>
      <c r="S23" s="17">
        <v>1</v>
      </c>
      <c r="T23" s="17">
        <v>0</v>
      </c>
      <c r="U23" s="18">
        <v>0</v>
      </c>
      <c r="V23" s="17">
        <v>2</v>
      </c>
      <c r="W23" s="17">
        <v>0</v>
      </c>
      <c r="X23" s="18">
        <v>0</v>
      </c>
    </row>
    <row r="24" spans="1:24" x14ac:dyDescent="0.25">
      <c r="A24" s="7" t="s">
        <v>17</v>
      </c>
      <c r="B24" s="17">
        <v>69</v>
      </c>
      <c r="C24" s="25">
        <v>22</v>
      </c>
      <c r="D24" s="25">
        <v>1</v>
      </c>
      <c r="E24" s="17">
        <v>21</v>
      </c>
      <c r="F24" s="18">
        <v>0.30434782608695654</v>
      </c>
      <c r="G24" s="25">
        <v>56</v>
      </c>
      <c r="H24" s="17">
        <v>16</v>
      </c>
      <c r="I24" s="18">
        <v>0.2857142857142857</v>
      </c>
      <c r="J24" s="25">
        <v>5</v>
      </c>
      <c r="K24" s="17">
        <v>3</v>
      </c>
      <c r="L24" s="18">
        <v>0.6</v>
      </c>
      <c r="M24" s="17">
        <v>6</v>
      </c>
      <c r="N24" s="17">
        <v>1</v>
      </c>
      <c r="O24" s="18">
        <v>0.16666666666666666</v>
      </c>
      <c r="P24" s="25">
        <v>0</v>
      </c>
      <c r="Q24" s="17">
        <v>0</v>
      </c>
      <c r="R24" s="18"/>
      <c r="S24" s="17">
        <v>0</v>
      </c>
      <c r="T24" s="17">
        <v>0</v>
      </c>
      <c r="U24" s="18"/>
      <c r="V24" s="17">
        <v>1</v>
      </c>
      <c r="W24" s="17">
        <v>1</v>
      </c>
      <c r="X24" s="18">
        <v>1</v>
      </c>
    </row>
    <row r="25" spans="1:24" x14ac:dyDescent="0.25">
      <c r="A25" s="7" t="s">
        <v>15</v>
      </c>
      <c r="B25" s="17">
        <v>0</v>
      </c>
      <c r="C25" s="25">
        <v>2</v>
      </c>
      <c r="D25" s="25">
        <v>2</v>
      </c>
      <c r="E25" s="17">
        <v>0</v>
      </c>
      <c r="F25" s="18">
        <v>0</v>
      </c>
      <c r="G25" s="25">
        <v>0</v>
      </c>
      <c r="H25" s="17">
        <v>0</v>
      </c>
      <c r="I25" s="18">
        <v>0</v>
      </c>
      <c r="J25" s="25">
        <v>0</v>
      </c>
      <c r="K25" s="17">
        <v>0</v>
      </c>
      <c r="L25" s="18">
        <v>0</v>
      </c>
      <c r="M25" s="17">
        <v>0</v>
      </c>
      <c r="N25" s="17">
        <v>0</v>
      </c>
      <c r="O25" s="18">
        <v>0</v>
      </c>
      <c r="P25" s="25">
        <v>0</v>
      </c>
      <c r="Q25" s="17">
        <v>0</v>
      </c>
      <c r="R25" s="18">
        <v>0</v>
      </c>
      <c r="S25" s="17">
        <v>0</v>
      </c>
      <c r="T25" s="17">
        <v>0</v>
      </c>
      <c r="U25" s="18">
        <v>0</v>
      </c>
      <c r="V25" s="17">
        <v>0</v>
      </c>
      <c r="W25" s="17">
        <v>0</v>
      </c>
      <c r="X25" s="18">
        <v>0</v>
      </c>
    </row>
    <row r="26" spans="1:24" x14ac:dyDescent="0.25">
      <c r="A26" s="7" t="s">
        <v>28</v>
      </c>
      <c r="B26" s="17">
        <v>107</v>
      </c>
      <c r="C26" s="25">
        <v>8</v>
      </c>
      <c r="D26" s="25">
        <v>0</v>
      </c>
      <c r="E26" s="17">
        <v>8</v>
      </c>
      <c r="F26" s="18">
        <v>7.476635514018691E-2</v>
      </c>
      <c r="G26" s="25">
        <v>104</v>
      </c>
      <c r="H26" s="17">
        <v>7</v>
      </c>
      <c r="I26" s="18">
        <v>6.7307692307692304E-2</v>
      </c>
      <c r="J26" s="25">
        <v>2</v>
      </c>
      <c r="K26" s="17">
        <v>1</v>
      </c>
      <c r="L26" s="18">
        <v>0.5</v>
      </c>
      <c r="M26" s="17">
        <v>1</v>
      </c>
      <c r="N26" s="17">
        <v>0</v>
      </c>
      <c r="O26" s="18">
        <v>0</v>
      </c>
      <c r="P26" s="25">
        <v>0</v>
      </c>
      <c r="Q26" s="17">
        <v>0</v>
      </c>
      <c r="R26" s="18"/>
      <c r="S26" s="17">
        <v>0</v>
      </c>
      <c r="T26" s="17">
        <v>0</v>
      </c>
      <c r="U26" s="18"/>
      <c r="V26" s="17">
        <v>0</v>
      </c>
      <c r="W26" s="17">
        <v>0</v>
      </c>
      <c r="X26" s="18"/>
    </row>
    <row r="27" spans="1:24" x14ac:dyDescent="0.25">
      <c r="A27" s="7" t="s">
        <v>22</v>
      </c>
      <c r="B27" s="17">
        <v>71</v>
      </c>
      <c r="C27" s="25">
        <v>29</v>
      </c>
      <c r="D27" s="25">
        <v>4</v>
      </c>
      <c r="E27" s="17">
        <v>25</v>
      </c>
      <c r="F27" s="18">
        <v>0.352112676056338</v>
      </c>
      <c r="G27" s="25">
        <v>50</v>
      </c>
      <c r="H27" s="17">
        <v>18</v>
      </c>
      <c r="I27" s="18">
        <v>0.36</v>
      </c>
      <c r="J27" s="25">
        <v>13</v>
      </c>
      <c r="K27" s="17">
        <v>6</v>
      </c>
      <c r="L27" s="18">
        <v>0.46153846153846156</v>
      </c>
      <c r="M27" s="17">
        <v>7</v>
      </c>
      <c r="N27" s="17">
        <v>1</v>
      </c>
      <c r="O27" s="18">
        <v>0.14285714285714285</v>
      </c>
      <c r="P27" s="25">
        <v>0</v>
      </c>
      <c r="Q27" s="17">
        <v>0</v>
      </c>
      <c r="R27" s="18"/>
      <c r="S27" s="17">
        <v>0</v>
      </c>
      <c r="T27" s="17">
        <v>0</v>
      </c>
      <c r="U27" s="18"/>
      <c r="V27" s="17">
        <v>0</v>
      </c>
      <c r="W27" s="17">
        <v>0</v>
      </c>
      <c r="X27" s="18"/>
    </row>
    <row r="28" spans="1:24" x14ac:dyDescent="0.25">
      <c r="A28" s="7" t="s">
        <v>3</v>
      </c>
      <c r="B28" s="17">
        <v>27</v>
      </c>
      <c r="C28" s="25">
        <v>9</v>
      </c>
      <c r="D28" s="25">
        <v>5</v>
      </c>
      <c r="E28" s="17">
        <v>4</v>
      </c>
      <c r="F28" s="18">
        <v>0.14814814814814814</v>
      </c>
      <c r="G28" s="25">
        <v>24</v>
      </c>
      <c r="H28" s="17">
        <v>2</v>
      </c>
      <c r="I28" s="18">
        <v>8.3333333333333329E-2</v>
      </c>
      <c r="J28" s="25">
        <v>3</v>
      </c>
      <c r="K28" s="17">
        <v>2</v>
      </c>
      <c r="L28" s="18">
        <v>0.66666666666666663</v>
      </c>
      <c r="M28" s="17">
        <v>0</v>
      </c>
      <c r="N28" s="17">
        <v>0</v>
      </c>
      <c r="O28" s="18"/>
      <c r="P28" s="25">
        <v>0</v>
      </c>
      <c r="Q28" s="17">
        <v>0</v>
      </c>
      <c r="R28" s="18"/>
      <c r="S28" s="17">
        <v>0</v>
      </c>
      <c r="T28" s="17">
        <v>0</v>
      </c>
      <c r="U28" s="18"/>
      <c r="V28" s="17">
        <v>0</v>
      </c>
      <c r="W28" s="17">
        <v>0</v>
      </c>
      <c r="X28" s="18"/>
    </row>
    <row r="29" spans="1:24" x14ac:dyDescent="0.25">
      <c r="A29" s="7" t="s">
        <v>29</v>
      </c>
      <c r="B29" s="17">
        <v>101</v>
      </c>
      <c r="C29" s="25">
        <v>15</v>
      </c>
      <c r="D29" s="25">
        <v>3</v>
      </c>
      <c r="E29" s="17">
        <v>12</v>
      </c>
      <c r="F29" s="18">
        <v>0.11881188118811881</v>
      </c>
      <c r="G29" s="25">
        <v>82</v>
      </c>
      <c r="H29" s="17">
        <v>9</v>
      </c>
      <c r="I29" s="18">
        <v>0.10975609756097561</v>
      </c>
      <c r="J29" s="25">
        <v>9</v>
      </c>
      <c r="K29" s="17">
        <v>0</v>
      </c>
      <c r="L29" s="18">
        <v>0</v>
      </c>
      <c r="M29" s="17">
        <v>5</v>
      </c>
      <c r="N29" s="17">
        <v>0</v>
      </c>
      <c r="O29" s="18">
        <v>0</v>
      </c>
      <c r="P29" s="25">
        <v>1</v>
      </c>
      <c r="Q29" s="17">
        <v>0</v>
      </c>
      <c r="R29" s="18">
        <v>0</v>
      </c>
      <c r="S29" s="17">
        <v>0</v>
      </c>
      <c r="T29" s="17">
        <v>0</v>
      </c>
      <c r="U29" s="18"/>
      <c r="V29" s="17">
        <v>0</v>
      </c>
      <c r="W29" s="17">
        <v>0</v>
      </c>
      <c r="X29" s="18"/>
    </row>
    <row r="30" spans="1:24" x14ac:dyDescent="0.25">
      <c r="A30" s="7" t="s">
        <v>1</v>
      </c>
      <c r="B30" s="17">
        <v>36</v>
      </c>
      <c r="C30" s="25">
        <v>8</v>
      </c>
      <c r="D30" s="25">
        <v>4</v>
      </c>
      <c r="E30" s="17">
        <v>4</v>
      </c>
      <c r="F30" s="18">
        <v>0.1111111111111111</v>
      </c>
      <c r="G30" s="25">
        <v>30</v>
      </c>
      <c r="H30" s="17">
        <v>2</v>
      </c>
      <c r="I30" s="18">
        <v>6.6666666666666666E-2</v>
      </c>
      <c r="J30" s="25">
        <v>5</v>
      </c>
      <c r="K30" s="17">
        <v>2</v>
      </c>
      <c r="L30" s="18">
        <v>0.4</v>
      </c>
      <c r="M30" s="17">
        <v>0</v>
      </c>
      <c r="N30" s="17">
        <v>0</v>
      </c>
      <c r="O30" s="18"/>
      <c r="P30" s="25">
        <v>0</v>
      </c>
      <c r="Q30" s="17">
        <v>0</v>
      </c>
      <c r="R30" s="18"/>
      <c r="S30" s="17">
        <v>0</v>
      </c>
      <c r="T30" s="17">
        <v>0</v>
      </c>
      <c r="U30" s="18"/>
      <c r="V30" s="17">
        <v>0</v>
      </c>
      <c r="W30" s="17">
        <v>0</v>
      </c>
      <c r="X30" s="18"/>
    </row>
    <row r="31" spans="1:24" x14ac:dyDescent="0.25">
      <c r="A31" s="7" t="s">
        <v>8</v>
      </c>
      <c r="B31" s="17">
        <v>44</v>
      </c>
      <c r="C31" s="25">
        <v>8</v>
      </c>
      <c r="D31" s="25">
        <v>2</v>
      </c>
      <c r="E31" s="17">
        <v>6</v>
      </c>
      <c r="F31" s="18">
        <v>0.13636363636363635</v>
      </c>
      <c r="G31" s="25">
        <v>37</v>
      </c>
      <c r="H31" s="17">
        <v>5</v>
      </c>
      <c r="I31" s="18">
        <v>0.13513513513513514</v>
      </c>
      <c r="J31" s="25">
        <v>2</v>
      </c>
      <c r="K31" s="17">
        <v>0</v>
      </c>
      <c r="L31" s="18">
        <v>0</v>
      </c>
      <c r="M31" s="17">
        <v>4</v>
      </c>
      <c r="N31" s="17">
        <v>1</v>
      </c>
      <c r="O31" s="18">
        <v>0.25</v>
      </c>
      <c r="P31" s="25">
        <v>0</v>
      </c>
      <c r="Q31" s="17">
        <v>0</v>
      </c>
      <c r="R31" s="18"/>
      <c r="S31" s="17">
        <v>0</v>
      </c>
      <c r="T31" s="17">
        <v>0</v>
      </c>
      <c r="U31" s="18"/>
      <c r="V31" s="17">
        <v>0</v>
      </c>
      <c r="W31" s="17">
        <v>0</v>
      </c>
      <c r="X31" s="18"/>
    </row>
    <row r="32" spans="1:24" x14ac:dyDescent="0.25">
      <c r="A32" s="7" t="s">
        <v>20</v>
      </c>
      <c r="B32" s="17">
        <v>69</v>
      </c>
      <c r="C32" s="25">
        <v>17</v>
      </c>
      <c r="D32" s="25">
        <v>1</v>
      </c>
      <c r="E32" s="17">
        <v>16</v>
      </c>
      <c r="F32" s="18">
        <v>0.2318840579710145</v>
      </c>
      <c r="G32" s="25">
        <v>39</v>
      </c>
      <c r="H32" s="17">
        <v>7</v>
      </c>
      <c r="I32" s="18">
        <v>0.17948717948717949</v>
      </c>
      <c r="J32" s="25">
        <v>12</v>
      </c>
      <c r="K32" s="17">
        <v>3</v>
      </c>
      <c r="L32" s="18">
        <v>0.25</v>
      </c>
      <c r="M32" s="17">
        <v>13</v>
      </c>
      <c r="N32" s="17">
        <v>4</v>
      </c>
      <c r="O32" s="18">
        <v>0.30769230769230771</v>
      </c>
      <c r="P32" s="25">
        <v>1</v>
      </c>
      <c r="Q32" s="17">
        <v>0</v>
      </c>
      <c r="R32" s="18">
        <v>0</v>
      </c>
      <c r="S32" s="17">
        <v>1</v>
      </c>
      <c r="T32" s="17">
        <v>1</v>
      </c>
      <c r="U32" s="18">
        <v>1</v>
      </c>
      <c r="V32" s="17">
        <v>0</v>
      </c>
      <c r="W32" s="17">
        <v>0</v>
      </c>
      <c r="X32" s="18"/>
    </row>
    <row r="33" spans="1:24" x14ac:dyDescent="0.25">
      <c r="A33" s="7" t="s">
        <v>2</v>
      </c>
      <c r="B33" s="17">
        <v>34</v>
      </c>
      <c r="C33" s="25">
        <v>8</v>
      </c>
      <c r="D33" s="25">
        <v>1</v>
      </c>
      <c r="E33" s="17">
        <v>7</v>
      </c>
      <c r="F33" s="18">
        <v>0.20588235294117646</v>
      </c>
      <c r="G33" s="25">
        <v>29</v>
      </c>
      <c r="H33" s="17">
        <v>6</v>
      </c>
      <c r="I33" s="18">
        <v>0.20689655172413793</v>
      </c>
      <c r="J33" s="25">
        <v>3</v>
      </c>
      <c r="K33" s="17">
        <v>1</v>
      </c>
      <c r="L33" s="18">
        <v>0.33333333333333331</v>
      </c>
      <c r="M33" s="17">
        <v>0</v>
      </c>
      <c r="N33" s="17">
        <v>0</v>
      </c>
      <c r="O33" s="18"/>
      <c r="P33" s="25">
        <v>0</v>
      </c>
      <c r="Q33" s="17">
        <v>0</v>
      </c>
      <c r="R33" s="18"/>
      <c r="S33" s="17">
        <v>1</v>
      </c>
      <c r="T33" s="17">
        <v>0</v>
      </c>
      <c r="U33" s="18">
        <v>0</v>
      </c>
      <c r="V33" s="17">
        <v>0</v>
      </c>
      <c r="W33" s="17">
        <v>0</v>
      </c>
      <c r="X33" s="18"/>
    </row>
    <row r="34" spans="1:24" x14ac:dyDescent="0.25">
      <c r="A34" s="7" t="s">
        <v>21</v>
      </c>
      <c r="B34" s="17">
        <v>72</v>
      </c>
      <c r="C34" s="25">
        <v>18</v>
      </c>
      <c r="D34" s="25">
        <v>1</v>
      </c>
      <c r="E34" s="17">
        <v>17</v>
      </c>
      <c r="F34" s="18">
        <v>0.2361111111111111</v>
      </c>
      <c r="G34" s="25">
        <v>43</v>
      </c>
      <c r="H34" s="17">
        <v>7</v>
      </c>
      <c r="I34" s="18">
        <v>0.16279069767441862</v>
      </c>
      <c r="J34" s="25">
        <v>19</v>
      </c>
      <c r="K34" s="17">
        <v>6</v>
      </c>
      <c r="L34" s="18">
        <v>0.31578947368421051</v>
      </c>
      <c r="M34" s="17">
        <v>7</v>
      </c>
      <c r="N34" s="17">
        <v>3</v>
      </c>
      <c r="O34" s="18">
        <v>0.42857142857142855</v>
      </c>
      <c r="P34" s="25">
        <v>1</v>
      </c>
      <c r="Q34" s="17">
        <v>0</v>
      </c>
      <c r="R34" s="18">
        <v>0</v>
      </c>
      <c r="S34" s="17">
        <v>0</v>
      </c>
      <c r="T34" s="17">
        <v>0</v>
      </c>
      <c r="U34" s="18"/>
      <c r="V34" s="17">
        <v>0</v>
      </c>
      <c r="W34" s="17">
        <v>0</v>
      </c>
      <c r="X34" s="18"/>
    </row>
    <row r="35" spans="1:24" x14ac:dyDescent="0.25">
      <c r="A35" s="7" t="s">
        <v>24</v>
      </c>
      <c r="B35" s="17">
        <v>84</v>
      </c>
      <c r="C35" s="25">
        <v>18</v>
      </c>
      <c r="D35" s="25">
        <v>0</v>
      </c>
      <c r="E35" s="17">
        <v>18</v>
      </c>
      <c r="F35" s="18">
        <v>0.21428571428571427</v>
      </c>
      <c r="G35" s="25">
        <v>70</v>
      </c>
      <c r="H35" s="17">
        <v>16</v>
      </c>
      <c r="I35" s="18">
        <v>0.22857142857142856</v>
      </c>
      <c r="J35" s="25">
        <v>5</v>
      </c>
      <c r="K35" s="17">
        <v>1</v>
      </c>
      <c r="L35" s="18">
        <v>0.2</v>
      </c>
      <c r="M35" s="17">
        <v>6</v>
      </c>
      <c r="N35" s="17">
        <v>1</v>
      </c>
      <c r="O35" s="18">
        <v>0.16666666666666666</v>
      </c>
      <c r="P35" s="25">
        <v>2</v>
      </c>
      <c r="Q35" s="17">
        <v>0</v>
      </c>
      <c r="R35" s="18">
        <v>0</v>
      </c>
      <c r="S35" s="17">
        <v>0</v>
      </c>
      <c r="T35" s="17">
        <v>0</v>
      </c>
      <c r="U35" s="18"/>
      <c r="V35" s="17">
        <v>0</v>
      </c>
      <c r="W35" s="17">
        <v>0</v>
      </c>
      <c r="X35" s="18"/>
    </row>
    <row r="36" spans="1:24" x14ac:dyDescent="0.25">
      <c r="A36" s="7" t="s">
        <v>48</v>
      </c>
      <c r="B36" s="17">
        <v>936</v>
      </c>
      <c r="C36" s="25">
        <v>261</v>
      </c>
      <c r="D36" s="25">
        <v>96</v>
      </c>
      <c r="E36" s="17">
        <v>165</v>
      </c>
      <c r="F36" s="18">
        <v>0.17628205128205129</v>
      </c>
      <c r="G36" s="25">
        <v>650</v>
      </c>
      <c r="H36" s="17">
        <v>101</v>
      </c>
      <c r="I36" s="18">
        <v>0.15538461538461537</v>
      </c>
      <c r="J36" s="25">
        <v>56</v>
      </c>
      <c r="K36" s="17">
        <v>18</v>
      </c>
      <c r="L36" s="18">
        <v>0.32142857142857145</v>
      </c>
      <c r="M36" s="17">
        <v>211</v>
      </c>
      <c r="N36" s="17">
        <v>45</v>
      </c>
      <c r="O36" s="18">
        <v>0.2132701421800948</v>
      </c>
      <c r="P36" s="25">
        <v>15</v>
      </c>
      <c r="Q36" s="17">
        <v>0</v>
      </c>
      <c r="R36" s="18">
        <v>0</v>
      </c>
      <c r="S36" s="17">
        <v>0</v>
      </c>
      <c r="T36" s="17">
        <v>0</v>
      </c>
      <c r="U36" s="18"/>
      <c r="V36" s="17">
        <v>2</v>
      </c>
      <c r="W36" s="17">
        <v>1</v>
      </c>
      <c r="X36" s="18">
        <v>0.5</v>
      </c>
    </row>
    <row r="37" spans="1:24" x14ac:dyDescent="0.25">
      <c r="A37" s="7" t="s">
        <v>64</v>
      </c>
      <c r="B37" s="17">
        <v>39</v>
      </c>
      <c r="C37" s="25">
        <v>9</v>
      </c>
      <c r="D37" s="25">
        <v>7</v>
      </c>
      <c r="E37" s="17">
        <v>2</v>
      </c>
      <c r="F37" s="18">
        <v>5.128205128205128E-2</v>
      </c>
      <c r="G37" s="25">
        <v>34</v>
      </c>
      <c r="H37" s="17">
        <v>1</v>
      </c>
      <c r="I37" s="18">
        <v>2.9411764705882353E-2</v>
      </c>
      <c r="J37" s="25">
        <v>2</v>
      </c>
      <c r="K37" s="17">
        <v>1</v>
      </c>
      <c r="L37" s="18">
        <v>0.5</v>
      </c>
      <c r="M37" s="17">
        <v>2</v>
      </c>
      <c r="N37" s="17">
        <v>0</v>
      </c>
      <c r="O37" s="18">
        <v>0</v>
      </c>
      <c r="P37" s="25">
        <v>1</v>
      </c>
      <c r="Q37" s="17">
        <v>0</v>
      </c>
      <c r="R37" s="18">
        <v>0</v>
      </c>
      <c r="S37" s="17">
        <v>0</v>
      </c>
      <c r="T37" s="17">
        <v>0</v>
      </c>
      <c r="U37" s="18"/>
      <c r="V37" s="17">
        <v>0</v>
      </c>
      <c r="W37" s="17">
        <v>0</v>
      </c>
      <c r="X37" s="18"/>
    </row>
    <row r="38" spans="1:24" x14ac:dyDescent="0.25">
      <c r="A38" s="7" t="s">
        <v>27</v>
      </c>
      <c r="B38" s="17">
        <v>91</v>
      </c>
      <c r="C38" s="25">
        <v>27</v>
      </c>
      <c r="D38" s="25">
        <v>8</v>
      </c>
      <c r="E38" s="17">
        <v>19</v>
      </c>
      <c r="F38" s="18">
        <v>0.2087912087912088</v>
      </c>
      <c r="G38" s="25">
        <v>77</v>
      </c>
      <c r="H38" s="17">
        <v>12</v>
      </c>
      <c r="I38" s="18">
        <v>0.15584415584415584</v>
      </c>
      <c r="J38" s="25">
        <v>2</v>
      </c>
      <c r="K38" s="17">
        <v>2</v>
      </c>
      <c r="L38" s="18">
        <v>1</v>
      </c>
      <c r="M38" s="17">
        <v>4</v>
      </c>
      <c r="N38" s="17">
        <v>3</v>
      </c>
      <c r="O38" s="18">
        <v>0.75</v>
      </c>
      <c r="P38" s="25">
        <v>8</v>
      </c>
      <c r="Q38" s="17">
        <v>2</v>
      </c>
      <c r="R38" s="18">
        <v>0.25</v>
      </c>
      <c r="S38" s="17">
        <v>0</v>
      </c>
      <c r="T38" s="17">
        <v>0</v>
      </c>
      <c r="U38" s="18"/>
      <c r="V38" s="17">
        <v>0</v>
      </c>
      <c r="W38" s="17">
        <v>0</v>
      </c>
      <c r="X38" s="18"/>
    </row>
    <row r="39" spans="1:24" x14ac:dyDescent="0.25">
      <c r="A39" s="7" t="s">
        <v>7</v>
      </c>
      <c r="B39" s="17">
        <v>48</v>
      </c>
      <c r="C39" s="25">
        <v>8</v>
      </c>
      <c r="D39" s="25">
        <v>0</v>
      </c>
      <c r="E39" s="17">
        <v>8</v>
      </c>
      <c r="F39" s="18">
        <v>0.16666666666666666</v>
      </c>
      <c r="G39" s="25">
        <v>35</v>
      </c>
      <c r="H39" s="17">
        <v>7</v>
      </c>
      <c r="I39" s="18">
        <v>0.2</v>
      </c>
      <c r="J39" s="25">
        <v>3</v>
      </c>
      <c r="K39" s="17">
        <v>1</v>
      </c>
      <c r="L39" s="18">
        <v>0.33333333333333331</v>
      </c>
      <c r="M39" s="17">
        <v>7</v>
      </c>
      <c r="N39" s="17">
        <v>0</v>
      </c>
      <c r="O39" s="18">
        <v>0</v>
      </c>
      <c r="P39" s="25">
        <v>0</v>
      </c>
      <c r="Q39" s="17">
        <v>0</v>
      </c>
      <c r="R39" s="18"/>
      <c r="S39" s="17">
        <v>0</v>
      </c>
      <c r="T39" s="17">
        <v>0</v>
      </c>
      <c r="U39" s="18"/>
      <c r="V39" s="17">
        <v>0</v>
      </c>
      <c r="W39" s="17">
        <v>0</v>
      </c>
      <c r="X39" s="18"/>
    </row>
    <row r="40" spans="1:24" x14ac:dyDescent="0.25">
      <c r="A40" s="7" t="s">
        <v>33</v>
      </c>
      <c r="B40" s="17">
        <v>133</v>
      </c>
      <c r="C40" s="25">
        <v>40</v>
      </c>
      <c r="D40" s="25">
        <v>0</v>
      </c>
      <c r="E40" s="17">
        <v>40</v>
      </c>
      <c r="F40" s="18">
        <v>0.3007518796992481</v>
      </c>
      <c r="G40" s="25">
        <v>100</v>
      </c>
      <c r="H40" s="17">
        <v>23</v>
      </c>
      <c r="I40" s="18">
        <v>0.23</v>
      </c>
      <c r="J40" s="25">
        <v>13</v>
      </c>
      <c r="K40" s="17">
        <v>9</v>
      </c>
      <c r="L40" s="18">
        <v>0.69230769230769229</v>
      </c>
      <c r="M40" s="17">
        <v>6</v>
      </c>
      <c r="N40" s="17">
        <v>3</v>
      </c>
      <c r="O40" s="18">
        <v>0.5</v>
      </c>
      <c r="P40" s="25">
        <v>8</v>
      </c>
      <c r="Q40" s="17">
        <v>3</v>
      </c>
      <c r="R40" s="18">
        <v>0.375</v>
      </c>
      <c r="S40" s="17">
        <v>1</v>
      </c>
      <c r="T40" s="17">
        <v>0</v>
      </c>
      <c r="U40" s="18">
        <v>0</v>
      </c>
      <c r="V40" s="17">
        <v>0</v>
      </c>
      <c r="W40" s="17">
        <v>0</v>
      </c>
      <c r="X40" s="18"/>
    </row>
    <row r="41" spans="1:24" x14ac:dyDescent="0.25">
      <c r="A41" s="7" t="s">
        <v>43</v>
      </c>
      <c r="B41" s="17">
        <v>373</v>
      </c>
      <c r="C41" s="25">
        <v>61</v>
      </c>
      <c r="D41" s="25">
        <v>8</v>
      </c>
      <c r="E41" s="17">
        <v>53</v>
      </c>
      <c r="F41" s="18">
        <v>0.14209115281501342</v>
      </c>
      <c r="G41" s="25">
        <v>302</v>
      </c>
      <c r="H41" s="17">
        <v>40</v>
      </c>
      <c r="I41" s="18">
        <v>0.13245033112582782</v>
      </c>
      <c r="J41" s="25">
        <v>33</v>
      </c>
      <c r="K41" s="17">
        <v>8</v>
      </c>
      <c r="L41" s="18">
        <v>0.24242424242424243</v>
      </c>
      <c r="M41" s="17">
        <v>27</v>
      </c>
      <c r="N41" s="17">
        <v>4</v>
      </c>
      <c r="O41" s="18">
        <v>0.14814814814814814</v>
      </c>
      <c r="P41" s="25">
        <v>5</v>
      </c>
      <c r="Q41" s="17">
        <v>0</v>
      </c>
      <c r="R41" s="18">
        <v>0</v>
      </c>
      <c r="S41" s="17">
        <v>0</v>
      </c>
      <c r="T41" s="17">
        <v>0</v>
      </c>
      <c r="U41" s="18"/>
      <c r="V41" s="17">
        <v>0</v>
      </c>
      <c r="W41" s="17">
        <v>0</v>
      </c>
      <c r="X41" s="18"/>
    </row>
    <row r="42" spans="1:24" x14ac:dyDescent="0.25">
      <c r="A42" s="7" t="s">
        <v>44</v>
      </c>
      <c r="B42" s="17">
        <v>410</v>
      </c>
      <c r="C42" s="25">
        <v>17</v>
      </c>
      <c r="D42" s="25">
        <v>2</v>
      </c>
      <c r="E42" s="17">
        <v>15</v>
      </c>
      <c r="F42" s="18">
        <v>3.6585365853658534E-2</v>
      </c>
      <c r="G42" s="25">
        <v>325</v>
      </c>
      <c r="H42" s="17">
        <v>11</v>
      </c>
      <c r="I42" s="18">
        <v>3.3846153846153845E-2</v>
      </c>
      <c r="J42" s="25">
        <v>22</v>
      </c>
      <c r="K42" s="17">
        <v>1</v>
      </c>
      <c r="L42" s="18">
        <v>4.5454545454545456E-2</v>
      </c>
      <c r="M42" s="17">
        <v>49</v>
      </c>
      <c r="N42" s="17">
        <v>3</v>
      </c>
      <c r="O42" s="18">
        <v>6.1224489795918366E-2</v>
      </c>
      <c r="P42" s="25">
        <v>6</v>
      </c>
      <c r="Q42" s="17">
        <v>0</v>
      </c>
      <c r="R42" s="18">
        <v>0</v>
      </c>
      <c r="S42" s="17">
        <v>0</v>
      </c>
      <c r="T42" s="17">
        <v>0</v>
      </c>
      <c r="U42" s="18"/>
      <c r="V42" s="17">
        <v>1</v>
      </c>
      <c r="W42" s="17">
        <v>0</v>
      </c>
      <c r="X42" s="18">
        <v>0</v>
      </c>
    </row>
    <row r="43" spans="1:24" x14ac:dyDescent="0.25">
      <c r="A43" s="7" t="s">
        <v>9</v>
      </c>
      <c r="B43" s="17">
        <v>48</v>
      </c>
      <c r="C43" s="25">
        <v>30</v>
      </c>
      <c r="D43" s="25">
        <v>4</v>
      </c>
      <c r="E43" s="17">
        <v>26</v>
      </c>
      <c r="F43" s="18">
        <v>0.54166666666666663</v>
      </c>
      <c r="G43" s="25">
        <v>42</v>
      </c>
      <c r="H43" s="17">
        <v>20</v>
      </c>
      <c r="I43" s="18">
        <v>0.47619047619047616</v>
      </c>
      <c r="J43" s="25">
        <v>4</v>
      </c>
      <c r="K43" s="17">
        <v>4</v>
      </c>
      <c r="L43" s="18">
        <v>1</v>
      </c>
      <c r="M43" s="17">
        <v>2</v>
      </c>
      <c r="N43" s="17">
        <v>2</v>
      </c>
      <c r="O43" s="18">
        <v>1</v>
      </c>
      <c r="P43" s="25">
        <v>0</v>
      </c>
      <c r="Q43" s="17">
        <v>0</v>
      </c>
      <c r="R43" s="18"/>
      <c r="S43" s="17">
        <v>0</v>
      </c>
      <c r="T43" s="17">
        <v>0</v>
      </c>
      <c r="U43" s="18"/>
      <c r="V43" s="17">
        <v>0</v>
      </c>
      <c r="W43" s="17">
        <v>0</v>
      </c>
      <c r="X43" s="18"/>
    </row>
    <row r="44" spans="1:24" x14ac:dyDescent="0.25">
      <c r="A44" s="7" t="s">
        <v>46</v>
      </c>
      <c r="B44" s="17">
        <v>795</v>
      </c>
      <c r="C44" s="25">
        <v>149</v>
      </c>
      <c r="D44" s="25">
        <v>9</v>
      </c>
      <c r="E44" s="17">
        <v>140</v>
      </c>
      <c r="F44" s="18">
        <v>0.1761006289308176</v>
      </c>
      <c r="G44" s="25">
        <v>645</v>
      </c>
      <c r="H44" s="17">
        <v>101</v>
      </c>
      <c r="I44" s="18">
        <v>0.15658914728682172</v>
      </c>
      <c r="J44" s="25">
        <v>79</v>
      </c>
      <c r="K44" s="17">
        <v>25</v>
      </c>
      <c r="L44" s="18">
        <v>0.31645569620253167</v>
      </c>
      <c r="M44" s="17">
        <v>48</v>
      </c>
      <c r="N44" s="17">
        <v>6</v>
      </c>
      <c r="O44" s="18">
        <v>0.125</v>
      </c>
      <c r="P44" s="25">
        <v>11</v>
      </c>
      <c r="Q44" s="17">
        <v>2</v>
      </c>
      <c r="R44" s="18">
        <v>0.18181818181818182</v>
      </c>
      <c r="S44" s="17">
        <v>0</v>
      </c>
      <c r="T44" s="17">
        <v>0</v>
      </c>
      <c r="U44" s="18"/>
      <c r="V44" s="17">
        <v>4</v>
      </c>
      <c r="W44" s="17">
        <v>3</v>
      </c>
      <c r="X44" s="18">
        <v>0.75</v>
      </c>
    </row>
    <row r="45" spans="1:24" x14ac:dyDescent="0.25">
      <c r="A45" s="7" t="s">
        <v>18</v>
      </c>
      <c r="B45" s="17">
        <v>73</v>
      </c>
      <c r="C45" s="25">
        <v>20</v>
      </c>
      <c r="D45" s="25">
        <v>0</v>
      </c>
      <c r="E45" s="17">
        <v>20</v>
      </c>
      <c r="F45" s="18">
        <v>0.27397260273972601</v>
      </c>
      <c r="G45" s="25">
        <v>54</v>
      </c>
      <c r="H45" s="17">
        <v>17</v>
      </c>
      <c r="I45" s="18">
        <v>0.31481481481481483</v>
      </c>
      <c r="J45" s="25">
        <v>3</v>
      </c>
      <c r="K45" s="17">
        <v>0</v>
      </c>
      <c r="L45" s="18">
        <v>0</v>
      </c>
      <c r="M45" s="17">
        <v>2</v>
      </c>
      <c r="N45" s="17">
        <v>1</v>
      </c>
      <c r="O45" s="18">
        <v>0.5</v>
      </c>
      <c r="P45" s="25">
        <v>13</v>
      </c>
      <c r="Q45" s="17">
        <v>2</v>
      </c>
      <c r="R45" s="18">
        <v>0.15384615384615385</v>
      </c>
      <c r="S45" s="17">
        <v>0</v>
      </c>
      <c r="T45" s="17">
        <v>0</v>
      </c>
      <c r="U45" s="18"/>
      <c r="V45" s="17">
        <v>0</v>
      </c>
      <c r="W45" s="17">
        <v>0</v>
      </c>
      <c r="X45" s="18"/>
    </row>
    <row r="46" spans="1:24" x14ac:dyDescent="0.25">
      <c r="A46" s="7" t="s">
        <v>37</v>
      </c>
      <c r="B46" s="17">
        <v>45</v>
      </c>
      <c r="C46" s="25">
        <v>74</v>
      </c>
      <c r="D46" s="25">
        <v>67</v>
      </c>
      <c r="E46" s="17">
        <v>7</v>
      </c>
      <c r="F46" s="18">
        <v>0.15555555555555556</v>
      </c>
      <c r="G46" s="25">
        <v>22</v>
      </c>
      <c r="H46" s="17">
        <v>1</v>
      </c>
      <c r="I46" s="18">
        <v>4.5454545454545456E-2</v>
      </c>
      <c r="J46" s="25">
        <v>7</v>
      </c>
      <c r="K46" s="17">
        <v>0</v>
      </c>
      <c r="L46" s="18">
        <v>0</v>
      </c>
      <c r="M46" s="17">
        <v>8</v>
      </c>
      <c r="N46" s="17">
        <v>4</v>
      </c>
      <c r="O46" s="18">
        <v>0.5</v>
      </c>
      <c r="P46" s="25">
        <v>0</v>
      </c>
      <c r="Q46" s="17">
        <v>0</v>
      </c>
      <c r="R46" s="18"/>
      <c r="S46" s="17">
        <v>0</v>
      </c>
      <c r="T46" s="17">
        <v>0</v>
      </c>
      <c r="U46" s="18"/>
      <c r="V46" s="17">
        <v>0</v>
      </c>
      <c r="W46" s="17">
        <v>0</v>
      </c>
      <c r="X46" s="18"/>
    </row>
    <row r="47" spans="1:24" x14ac:dyDescent="0.25">
      <c r="A47" s="7" t="s">
        <v>5</v>
      </c>
      <c r="B47" s="17">
        <v>43</v>
      </c>
      <c r="C47" s="25">
        <v>27</v>
      </c>
      <c r="D47" s="25">
        <v>1</v>
      </c>
      <c r="E47" s="17">
        <v>26</v>
      </c>
      <c r="F47" s="18">
        <v>0.60465116279069764</v>
      </c>
      <c r="G47" s="25">
        <v>32</v>
      </c>
      <c r="H47" s="17">
        <v>18</v>
      </c>
      <c r="I47" s="18">
        <v>0.5625</v>
      </c>
      <c r="J47" s="25">
        <v>4</v>
      </c>
      <c r="K47" s="17">
        <v>4</v>
      </c>
      <c r="L47" s="18">
        <v>1</v>
      </c>
      <c r="M47" s="17">
        <v>4</v>
      </c>
      <c r="N47" s="17">
        <v>2</v>
      </c>
      <c r="O47" s="18">
        <v>0.5</v>
      </c>
      <c r="P47" s="25">
        <v>2</v>
      </c>
      <c r="Q47" s="17">
        <v>1</v>
      </c>
      <c r="R47" s="18">
        <v>0.5</v>
      </c>
      <c r="S47" s="17">
        <v>0</v>
      </c>
      <c r="T47" s="17">
        <v>0</v>
      </c>
      <c r="U47" s="18"/>
      <c r="V47" s="17">
        <v>0</v>
      </c>
      <c r="W47" s="17">
        <v>0</v>
      </c>
      <c r="X47" s="18"/>
    </row>
    <row r="48" spans="1:24" x14ac:dyDescent="0.25">
      <c r="A48" s="7" t="s">
        <v>6</v>
      </c>
      <c r="B48" s="17">
        <v>46</v>
      </c>
      <c r="C48" s="25">
        <v>1</v>
      </c>
      <c r="D48" s="25">
        <v>0</v>
      </c>
      <c r="E48" s="17">
        <v>1</v>
      </c>
      <c r="F48" s="18">
        <v>2.1739130434782608E-2</v>
      </c>
      <c r="G48" s="25">
        <v>41</v>
      </c>
      <c r="H48" s="17">
        <v>0</v>
      </c>
      <c r="I48" s="18">
        <v>0</v>
      </c>
      <c r="J48" s="25">
        <v>2</v>
      </c>
      <c r="K48" s="17">
        <v>1</v>
      </c>
      <c r="L48" s="18">
        <v>0.5</v>
      </c>
      <c r="M48" s="17">
        <v>2</v>
      </c>
      <c r="N48" s="17">
        <v>0</v>
      </c>
      <c r="O48" s="18">
        <v>0</v>
      </c>
      <c r="P48" s="25">
        <v>1</v>
      </c>
      <c r="Q48" s="17">
        <v>0</v>
      </c>
      <c r="R48" s="18">
        <v>0</v>
      </c>
      <c r="S48" s="17">
        <v>0</v>
      </c>
      <c r="T48" s="17">
        <v>0</v>
      </c>
      <c r="U48" s="18"/>
      <c r="V48" s="17">
        <v>0</v>
      </c>
      <c r="W48" s="17">
        <v>0</v>
      </c>
      <c r="X48" s="18"/>
    </row>
    <row r="49" spans="1:24" x14ac:dyDescent="0.25">
      <c r="A49" s="7" t="s">
        <v>41</v>
      </c>
      <c r="B49" s="17">
        <v>180</v>
      </c>
      <c r="C49" s="25">
        <v>54</v>
      </c>
      <c r="D49" s="25">
        <v>14</v>
      </c>
      <c r="E49" s="17">
        <v>40</v>
      </c>
      <c r="F49" s="18">
        <v>0.22222222222222221</v>
      </c>
      <c r="G49" s="25">
        <v>130</v>
      </c>
      <c r="H49" s="17">
        <v>25</v>
      </c>
      <c r="I49" s="18">
        <v>0.19230769230769232</v>
      </c>
      <c r="J49" s="25">
        <v>25</v>
      </c>
      <c r="K49" s="17">
        <v>8</v>
      </c>
      <c r="L49" s="18">
        <v>0.32</v>
      </c>
      <c r="M49" s="17">
        <v>13</v>
      </c>
      <c r="N49" s="17">
        <v>6</v>
      </c>
      <c r="O49" s="18">
        <v>0.46153846153846156</v>
      </c>
      <c r="P49" s="25">
        <v>12</v>
      </c>
      <c r="Q49" s="17">
        <v>1</v>
      </c>
      <c r="R49" s="18">
        <v>8.3333333333333329E-2</v>
      </c>
      <c r="S49" s="17">
        <v>0</v>
      </c>
      <c r="T49" s="17">
        <v>0</v>
      </c>
      <c r="U49" s="18"/>
      <c r="V49" s="17">
        <v>0</v>
      </c>
      <c r="W49" s="17">
        <v>0</v>
      </c>
      <c r="X49" s="18"/>
    </row>
    <row r="50" spans="1:24" x14ac:dyDescent="0.25">
      <c r="A50" s="7" t="s">
        <v>40</v>
      </c>
      <c r="B50" s="17">
        <v>141</v>
      </c>
      <c r="C50" s="25">
        <v>15</v>
      </c>
      <c r="D50" s="25">
        <v>5</v>
      </c>
      <c r="E50" s="17">
        <v>10</v>
      </c>
      <c r="F50" s="18">
        <v>7.0921985815602842E-2</v>
      </c>
      <c r="G50" s="25">
        <v>119</v>
      </c>
      <c r="H50" s="17">
        <v>9</v>
      </c>
      <c r="I50" s="18">
        <v>7.5630252100840331E-2</v>
      </c>
      <c r="J50" s="25">
        <v>5</v>
      </c>
      <c r="K50" s="17">
        <v>0</v>
      </c>
      <c r="L50" s="18">
        <v>0</v>
      </c>
      <c r="M50" s="17">
        <v>10</v>
      </c>
      <c r="N50" s="17">
        <v>1</v>
      </c>
      <c r="O50" s="18">
        <v>0.1</v>
      </c>
      <c r="P50" s="25">
        <v>4</v>
      </c>
      <c r="Q50" s="17">
        <v>0</v>
      </c>
      <c r="R50" s="18">
        <v>0</v>
      </c>
      <c r="S50" s="17">
        <v>0</v>
      </c>
      <c r="T50" s="17">
        <v>0</v>
      </c>
      <c r="U50" s="18"/>
      <c r="V50" s="17">
        <v>1</v>
      </c>
      <c r="W50" s="17">
        <v>0</v>
      </c>
      <c r="X50" s="18">
        <v>0</v>
      </c>
    </row>
    <row r="51" spans="1:24" x14ac:dyDescent="0.25">
      <c r="A51" s="7" t="s">
        <v>13</v>
      </c>
      <c r="B51" s="17">
        <v>54</v>
      </c>
      <c r="C51" s="25">
        <v>15</v>
      </c>
      <c r="D51" s="25">
        <v>1</v>
      </c>
      <c r="E51" s="17">
        <v>14</v>
      </c>
      <c r="F51" s="18">
        <v>0.25925925925925924</v>
      </c>
      <c r="G51" s="25">
        <v>40</v>
      </c>
      <c r="H51" s="17">
        <v>7</v>
      </c>
      <c r="I51" s="18">
        <v>0.17499999999999999</v>
      </c>
      <c r="J51" s="25">
        <v>7</v>
      </c>
      <c r="K51" s="17">
        <v>3</v>
      </c>
      <c r="L51" s="18">
        <v>0.42857142857142855</v>
      </c>
      <c r="M51" s="17">
        <v>6</v>
      </c>
      <c r="N51" s="17">
        <v>3</v>
      </c>
      <c r="O51" s="18">
        <v>0.5</v>
      </c>
      <c r="P51" s="25">
        <v>0</v>
      </c>
      <c r="Q51" s="17">
        <v>0</v>
      </c>
      <c r="R51" s="18"/>
      <c r="S51" s="17">
        <v>0</v>
      </c>
      <c r="T51" s="17">
        <v>0</v>
      </c>
      <c r="U51" s="18"/>
      <c r="V51" s="17">
        <v>0</v>
      </c>
      <c r="W51" s="17">
        <v>0</v>
      </c>
      <c r="X51" s="18"/>
    </row>
    <row r="52" spans="1:24" s="23" customFormat="1" x14ac:dyDescent="0.25">
      <c r="A52" s="9" t="s">
        <v>65</v>
      </c>
      <c r="B52" s="10">
        <f>SUM(B2:B51)</f>
        <v>7557</v>
      </c>
      <c r="C52" s="30">
        <f t="shared" ref="C52:E52" si="0">SUM(C2:C51)</f>
        <v>1674</v>
      </c>
      <c r="D52" s="26">
        <f t="shared" si="0"/>
        <v>355</v>
      </c>
      <c r="E52" s="10">
        <f t="shared" si="0"/>
        <v>1319</v>
      </c>
      <c r="F52" s="11">
        <f>+E52/B52</f>
        <v>0.17454016143972476</v>
      </c>
      <c r="G52" s="10">
        <f>SUM(G2:G51)</f>
        <v>5765</v>
      </c>
      <c r="H52" s="10">
        <f>SUM(H2:H51)</f>
        <v>888</v>
      </c>
      <c r="I52" s="11">
        <f>+H52/G52</f>
        <v>0.15403295750216825</v>
      </c>
      <c r="J52" s="26">
        <f t="shared" ref="J52:K52" si="1">SUM(J2:J51)</f>
        <v>657</v>
      </c>
      <c r="K52" s="10">
        <f t="shared" si="1"/>
        <v>213</v>
      </c>
      <c r="L52" s="11">
        <f>+K52/J52</f>
        <v>0.32420091324200911</v>
      </c>
      <c r="M52" s="10">
        <f t="shared" ref="M52:N52" si="2">SUM(M2:M51)</f>
        <v>815</v>
      </c>
      <c r="N52" s="10">
        <f t="shared" si="2"/>
        <v>158</v>
      </c>
      <c r="O52" s="11">
        <f>+N52/M52</f>
        <v>0.19386503067484662</v>
      </c>
      <c r="P52" s="26">
        <f t="shared" ref="P52:Q52" si="3">SUM(P2:P51)</f>
        <v>181</v>
      </c>
      <c r="Q52" s="10">
        <f t="shared" si="3"/>
        <v>20</v>
      </c>
      <c r="R52" s="11">
        <f>+Q52/P52</f>
        <v>0.11049723756906077</v>
      </c>
      <c r="S52" s="10">
        <f t="shared" ref="S52:T52" si="4">SUM(S2:S51)</f>
        <v>7</v>
      </c>
      <c r="T52" s="10">
        <f t="shared" si="4"/>
        <v>1</v>
      </c>
      <c r="U52" s="11">
        <f>+T52/S52</f>
        <v>0.14285714285714285</v>
      </c>
      <c r="V52" s="10">
        <f t="shared" ref="V52:W52" si="5">SUM(V2:V51)</f>
        <v>21</v>
      </c>
      <c r="W52" s="10">
        <f t="shared" si="5"/>
        <v>9</v>
      </c>
      <c r="X52" s="11">
        <f>+W52/V52</f>
        <v>0.42857142857142855</v>
      </c>
    </row>
    <row r="54" spans="1:24" x14ac:dyDescent="0.25">
      <c r="A54" s="36" t="s">
        <v>97</v>
      </c>
      <c r="B54" s="36"/>
      <c r="C54" s="36"/>
      <c r="D54" s="36"/>
      <c r="E54" s="36"/>
      <c r="F54" s="36"/>
      <c r="G54" s="36"/>
      <c r="H54" s="36"/>
      <c r="I54" s="36"/>
      <c r="J54" s="36"/>
      <c r="K54" s="33"/>
      <c r="L54" s="33"/>
      <c r="M54" s="33"/>
      <c r="N54" s="33"/>
      <c r="P54"/>
    </row>
    <row r="55" spans="1:24" ht="15" customHeight="1" x14ac:dyDescent="0.25">
      <c r="A55" s="37" t="s">
        <v>118</v>
      </c>
      <c r="B55" s="37"/>
      <c r="C55" s="37"/>
      <c r="D55" s="37"/>
      <c r="E55" s="37"/>
      <c r="F55" s="37"/>
      <c r="G55" s="37"/>
      <c r="H55" s="37"/>
      <c r="I55" s="37"/>
      <c r="J55" s="37"/>
      <c r="K55" s="35"/>
      <c r="L55" s="35"/>
      <c r="M55" s="35"/>
      <c r="N55" s="35"/>
      <c r="P55"/>
    </row>
    <row r="56" spans="1:24" x14ac:dyDescent="0.25">
      <c r="A56" s="37"/>
      <c r="B56" s="37"/>
      <c r="C56" s="37"/>
      <c r="D56" s="37"/>
      <c r="E56" s="37"/>
      <c r="F56" s="37"/>
      <c r="G56" s="37"/>
      <c r="H56" s="37"/>
      <c r="I56" s="37"/>
      <c r="J56" s="37"/>
      <c r="K56" s="35"/>
      <c r="L56" s="35"/>
      <c r="M56" s="35"/>
      <c r="N56" s="35"/>
      <c r="P56"/>
    </row>
    <row r="57" spans="1:24" ht="15" customHeight="1" x14ac:dyDescent="0.25">
      <c r="A57" s="38" t="s">
        <v>119</v>
      </c>
      <c r="B57" s="38"/>
      <c r="C57" s="38"/>
      <c r="D57" s="38"/>
      <c r="E57" s="38"/>
      <c r="F57" s="38"/>
      <c r="G57" s="38"/>
      <c r="H57" s="38"/>
      <c r="I57" s="38"/>
      <c r="J57" s="38"/>
      <c r="K57" s="31"/>
      <c r="L57" s="31"/>
      <c r="M57" s="31"/>
      <c r="N57" s="31"/>
      <c r="P57"/>
    </row>
    <row r="58" spans="1:24" s="14" customFormat="1" x14ac:dyDescent="0.25">
      <c r="A58" s="38"/>
      <c r="B58" s="38"/>
      <c r="C58" s="38"/>
      <c r="D58" s="38"/>
      <c r="E58" s="38"/>
      <c r="F58" s="38"/>
      <c r="G58" s="38"/>
      <c r="H58" s="38"/>
      <c r="I58" s="38"/>
      <c r="J58" s="38"/>
      <c r="K58" s="31"/>
      <c r="L58" s="31"/>
      <c r="M58" s="31"/>
      <c r="N58" s="31"/>
    </row>
    <row r="59" spans="1:24" s="12" customFormat="1" ht="17.25" customHeight="1" x14ac:dyDescent="0.25">
      <c r="A59" s="38"/>
      <c r="B59" s="38"/>
      <c r="C59" s="38"/>
      <c r="D59" s="38"/>
      <c r="E59" s="38"/>
      <c r="F59" s="38"/>
      <c r="G59" s="38"/>
      <c r="H59" s="38"/>
      <c r="I59" s="38"/>
      <c r="J59" s="38"/>
      <c r="K59" s="31"/>
      <c r="L59" s="31"/>
      <c r="M59" s="31"/>
      <c r="N59" s="31"/>
    </row>
    <row r="60" spans="1:24" x14ac:dyDescent="0.25">
      <c r="A60" s="38"/>
      <c r="B60" s="38"/>
      <c r="C60" s="38"/>
      <c r="D60" s="38"/>
      <c r="E60" s="38"/>
      <c r="F60" s="38"/>
      <c r="G60" s="38"/>
      <c r="H60" s="38"/>
      <c r="I60" s="38"/>
      <c r="J60" s="38"/>
    </row>
  </sheetData>
  <sortState xmlns:xlrd2="http://schemas.microsoft.com/office/spreadsheetml/2017/richdata2" ref="A2:X51">
    <sortCondition ref="A2:A51"/>
  </sortState>
  <mergeCells count="3">
    <mergeCell ref="A54:J54"/>
    <mergeCell ref="A55:J56"/>
    <mergeCell ref="A57:J60"/>
  </mergeCells>
  <pageMargins left="0.45" right="0.45" top="0.5" bottom="0.5" header="0.3" footer="0.3"/>
  <pageSetup paperSize="3" orientation="landscape" r:id="rId1"/>
  <headerFooter>
    <oddHeader>&amp;C&amp;"Arial,Bold"St. Joseph County Top 50 Mortgage Lenders (HMDA 2024)</oddHeader>
    <oddFooter>&amp;C&amp;"Arial,Regular"&amp;10Page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38d329c-2679-4f33-aab2-46ecb6c18472" xsi:nil="true"/>
    <lcf76f155ced4ddcb4097134ff3c332f xmlns="06962982-b365-46de-9a3e-cba0901ce56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77550780AE914792257A69EEBFF98A" ma:contentTypeVersion="18" ma:contentTypeDescription="Create a new document." ma:contentTypeScope="" ma:versionID="8f7fa1736055f4c7cb25ea31dcad0a99">
  <xsd:schema xmlns:xsd="http://www.w3.org/2001/XMLSchema" xmlns:xs="http://www.w3.org/2001/XMLSchema" xmlns:p="http://schemas.microsoft.com/office/2006/metadata/properties" xmlns:ns2="06962982-b365-46de-9a3e-cba0901ce560" xmlns:ns3="038d329c-2679-4f33-aab2-46ecb6c18472" targetNamespace="http://schemas.microsoft.com/office/2006/metadata/properties" ma:root="true" ma:fieldsID="2ebd84d6079994f09fd3ba10d7c25984" ns2:_="" ns3:_="">
    <xsd:import namespace="06962982-b365-46de-9a3e-cba0901ce560"/>
    <xsd:import namespace="038d329c-2679-4f33-aab2-46ecb6c1847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62982-b365-46de-9a3e-cba0901ce5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da57f40-c24b-4123-89a7-660c70e31a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8d329c-2679-4f33-aab2-46ecb6c1847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a29fd49-d4b8-477e-80cf-fe1867bd508c}" ma:internalName="TaxCatchAll" ma:showField="CatchAllData" ma:web="038d329c-2679-4f33-aab2-46ecb6c18472">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7935DE-E7A4-46B6-A3F2-9CD3F0049D04}">
  <ds:schemaRefs>
    <ds:schemaRef ds:uri="http://schemas.microsoft.com/office/2006/metadata/properties"/>
    <ds:schemaRef ds:uri="http://schemas.microsoft.com/office/infopath/2007/PartnerControls"/>
    <ds:schemaRef ds:uri="038d329c-2679-4f33-aab2-46ecb6c18472"/>
    <ds:schemaRef ds:uri="06962982-b365-46de-9a3e-cba0901ce560"/>
  </ds:schemaRefs>
</ds:datastoreItem>
</file>

<file path=customXml/itemProps2.xml><?xml version="1.0" encoding="utf-8"?>
<ds:datastoreItem xmlns:ds="http://schemas.openxmlformats.org/officeDocument/2006/customXml" ds:itemID="{68C22956-73CF-42BB-82A2-D8CD4B093E3E}">
  <ds:schemaRefs>
    <ds:schemaRef ds:uri="http://schemas.microsoft.com/sharepoint/v3/contenttype/forms"/>
  </ds:schemaRefs>
</ds:datastoreItem>
</file>

<file path=customXml/itemProps3.xml><?xml version="1.0" encoding="utf-8"?>
<ds:datastoreItem xmlns:ds="http://schemas.openxmlformats.org/officeDocument/2006/customXml" ds:itemID="{4EBCC98F-F662-47C0-9A3D-261432FC7E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62982-b365-46de-9a3e-cba0901ce560"/>
    <ds:schemaRef ds:uri="038d329c-2679-4f33-aab2-46ecb6c18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 Joseph Co Applications</vt:lpstr>
      <vt:lpstr>St Joseph Co Originations</vt:lpstr>
      <vt:lpstr>St Joseph Co Denials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Nelson</dc:creator>
  <cp:lastModifiedBy>Amy Nelson</cp:lastModifiedBy>
  <cp:lastPrinted>2025-12-17T15:37:54Z</cp:lastPrinted>
  <dcterms:created xsi:type="dcterms:W3CDTF">2025-12-16T13:42:52Z</dcterms:created>
  <dcterms:modified xsi:type="dcterms:W3CDTF">2025-12-17T16:00:57Z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0x0101004377550780AE914792257A69EEBFF98A</vt:lpwstr>
  </property>
  <property fmtid="{D5CDD505-2E9C-101B-9397-08002B2CF9AE}" pid="3" name="MediaServiceImageTags">
    <vt:lpwstr/>
  </property>
</Properties>
</file>