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308" documentId="8_{0BD081F4-98EF-4677-8D23-3953F767BF06}" xr6:coauthVersionLast="47" xr6:coauthVersionMax="47" xr10:uidLastSave="{6DB5005A-E670-4184-A424-950FB002F59F}"/>
  <bookViews>
    <workbookView xWindow="-120" yWindow="-120" windowWidth="20730" windowHeight="11040" activeTab="2" xr2:uid="{00000000-000D-0000-FFFF-FFFF00000000}"/>
  </bookViews>
  <sheets>
    <sheet name="Porter Co Applications" sheetId="1" r:id="rId1"/>
    <sheet name="Porter Co Originations" sheetId="2" r:id="rId2"/>
    <sheet name="Porter Co Denial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3" l="1"/>
  <c r="V52" i="3"/>
  <c r="T52" i="3"/>
  <c r="S52" i="3"/>
  <c r="Q52" i="3"/>
  <c r="P52" i="3"/>
  <c r="N52" i="3"/>
  <c r="M52" i="3"/>
  <c r="K52" i="3"/>
  <c r="J52" i="3"/>
  <c r="H52" i="3"/>
  <c r="I52" i="3" s="1"/>
  <c r="G52" i="3"/>
  <c r="E52" i="3"/>
  <c r="D52" i="3"/>
  <c r="C52" i="3"/>
  <c r="B52" i="3"/>
  <c r="V52" i="2"/>
  <c r="S52" i="2"/>
  <c r="P52" i="2"/>
  <c r="M52" i="2"/>
  <c r="O52" i="2" s="1"/>
  <c r="J52" i="2"/>
  <c r="L52" i="2" s="1"/>
  <c r="G52" i="2"/>
  <c r="F52" i="2"/>
  <c r="E52" i="2"/>
  <c r="D52" i="2"/>
  <c r="B52" i="2"/>
  <c r="O52" i="1"/>
  <c r="M52" i="1"/>
  <c r="K52" i="1"/>
  <c r="I52" i="1"/>
  <c r="G52" i="1"/>
  <c r="E52" i="1"/>
  <c r="D52" i="1"/>
  <c r="C52" i="1"/>
  <c r="B52" i="1"/>
  <c r="J52" i="1" l="1"/>
  <c r="L52" i="1"/>
  <c r="H52" i="1"/>
  <c r="P52" i="1"/>
  <c r="Q52" i="2"/>
  <c r="T52" i="2"/>
  <c r="H52" i="2"/>
  <c r="R52" i="2"/>
  <c r="W52" i="2"/>
  <c r="L52" i="3"/>
  <c r="X52" i="3"/>
  <c r="R52" i="3"/>
  <c r="O52" i="3"/>
  <c r="F52" i="3"/>
  <c r="C52" i="2"/>
  <c r="N52" i="2"/>
  <c r="X52" i="2"/>
  <c r="K52" i="2"/>
  <c r="I52" i="2"/>
  <c r="F52" i="1"/>
  <c r="N52" i="1"/>
</calcChain>
</file>

<file path=xl/sharedStrings.xml><?xml version="1.0" encoding="utf-8"?>
<sst xmlns="http://schemas.openxmlformats.org/spreadsheetml/2006/main" count="229" uniqueCount="118">
  <si>
    <t>TRIAD FINANCIAL SERVICES, INC.</t>
  </si>
  <si>
    <t>LEADERONE FINANCIAL CORPORATION</t>
  </si>
  <si>
    <t>PNC Bank, National Association</t>
  </si>
  <si>
    <t>RUOFF MORTGAGE COMPANY, INC.</t>
  </si>
  <si>
    <t>Wells Fargo Bank, National Association</t>
  </si>
  <si>
    <t>Peoples Bank</t>
  </si>
  <si>
    <t>Bank of America, National Association</t>
  </si>
  <si>
    <t>University Bank</t>
  </si>
  <si>
    <t>Carrington Mortgage Services, LLC</t>
  </si>
  <si>
    <t>U.S. Bank National Association</t>
  </si>
  <si>
    <t>Old National Bank</t>
  </si>
  <si>
    <t>GOLD STAR MORTGAGE FINANCIAL GROUP, CORPORATION</t>
  </si>
  <si>
    <t>Broker Solutions, Inc.</t>
  </si>
  <si>
    <t>Figure Lending LLC</t>
  </si>
  <si>
    <t>First Financial Bank</t>
  </si>
  <si>
    <t>The Huntington National Bank</t>
  </si>
  <si>
    <t>AMERICAN FINANCIAL NETWORK, INC.</t>
  </si>
  <si>
    <t>Loandepot.Com, LLC</t>
  </si>
  <si>
    <t>Navy Federal Credit Union</t>
  </si>
  <si>
    <t>First Merchants Bank</t>
  </si>
  <si>
    <t>Regional Federal Credit Union</t>
  </si>
  <si>
    <t>FIRST COMMUNITY MORTGAGE, INC.</t>
  </si>
  <si>
    <t>PENNYMAC LOAN SERVICES, LLC</t>
  </si>
  <si>
    <t>Nationstar Mortgage LLC</t>
  </si>
  <si>
    <t>GUILD MORTGAGE COMPANY</t>
  </si>
  <si>
    <t>TEACHERS CREDIT UNION</t>
  </si>
  <si>
    <t>Mortgage Research Center, LLC</t>
  </si>
  <si>
    <t>NEWREZ LLC</t>
  </si>
  <si>
    <t>SPRING EQ, LLC</t>
  </si>
  <si>
    <t>AmeriSave Mortgage Corporation</t>
  </si>
  <si>
    <t>UNION HOME MORTGAGE CORP.</t>
  </si>
  <si>
    <t>BMO Harris Bank National Association</t>
  </si>
  <si>
    <t>CROSSCOUNTRY MORTGAGE, INC.</t>
  </si>
  <si>
    <t>UNITED SHORE FINANCIAL SERVICES, LLC</t>
  </si>
  <si>
    <t>FREEDOM MORTGAGE CORPORATION</t>
  </si>
  <si>
    <t>Fairway Independent Mortgage Corporation</t>
  </si>
  <si>
    <t>21st Mortgage Corporation</t>
  </si>
  <si>
    <t>Ixonia Bank</t>
  </si>
  <si>
    <t>TECH Credit Union</t>
  </si>
  <si>
    <t>JPMorgan Chase Bank, National Association</t>
  </si>
  <si>
    <t>1st Source Bank</t>
  </si>
  <si>
    <t>GUARANTEED RATE, INC.</t>
  </si>
  <si>
    <t>LENNAR MORTGAGE, LLC</t>
  </si>
  <si>
    <t>Discover Bank</t>
  </si>
  <si>
    <t>DIAMOND RESIDENTIAL MORTGAGE CORPORATION</t>
  </si>
  <si>
    <t>Fifth Third Bank, National Association</t>
  </si>
  <si>
    <t>Horizon Bank</t>
  </si>
  <si>
    <t>Rocket Mortgage, LLC</t>
  </si>
  <si>
    <t>Centier Bank</t>
  </si>
  <si>
    <t>Total Applications</t>
  </si>
  <si>
    <t>Applications for Race Not Reported</t>
  </si>
  <si>
    <t>Total Applications (Excluding Unknown)</t>
  </si>
  <si>
    <t>White Applications</t>
  </si>
  <si>
    <t>White Share of Applicants</t>
  </si>
  <si>
    <t>Black Applications</t>
  </si>
  <si>
    <t>Black Share of Applicants</t>
  </si>
  <si>
    <t>Hispanic Applications</t>
  </si>
  <si>
    <t>Hispanic Share of Applicants</t>
  </si>
  <si>
    <t>Asian Applications</t>
  </si>
  <si>
    <t>Asian Share of Applicants</t>
  </si>
  <si>
    <t>Pacific Islander Applications</t>
  </si>
  <si>
    <t>Pacific Islander Share of Applicants</t>
  </si>
  <si>
    <t>Native American Applications</t>
  </si>
  <si>
    <t>Native American Share of Applicants</t>
  </si>
  <si>
    <t>Null</t>
  </si>
  <si>
    <t>TOTAL</t>
  </si>
  <si>
    <t>Total Origination Amount ($1000s)</t>
  </si>
  <si>
    <t xml:space="preserve">Average Origination Amount ($1000s) </t>
  </si>
  <si>
    <t>Total Originations</t>
  </si>
  <si>
    <t>Originations for Race Unknown</t>
  </si>
  <si>
    <t>Number of Originations (Excluding Unknown)</t>
  </si>
  <si>
    <t>White Originations</t>
  </si>
  <si>
    <t>Black Originations</t>
  </si>
  <si>
    <t>Hispanic Originations</t>
  </si>
  <si>
    <t>Asian Originations</t>
  </si>
  <si>
    <t>Pacific Islander Originations</t>
  </si>
  <si>
    <t>Native American Originations</t>
  </si>
  <si>
    <t>Origination Rate</t>
  </si>
  <si>
    <t>Top 50 Mortgage Lenders for Porter County By Applications (HMDA 2024)</t>
  </si>
  <si>
    <t>Top 50 Mortgage Lenders for Porter County By Originations (HMDA 2024)</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</si>
  <si>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</si>
  <si>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</si>
  <si>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</si>
  <si>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</si>
  <si>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</si>
  <si>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</si>
  <si>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</si>
  <si>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</si>
  <si>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</si>
  <si>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</si>
  <si>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</si>
  <si>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</si>
  <si>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</si>
  <si>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</si>
  <si>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</si>
  <si>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</si>
  <si>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Top 50 Mortgage Lenders for Porter County By Denials (HMDA 2024)</t>
  </si>
  <si>
    <t>NOTES:</t>
  </si>
  <si>
    <t>*For share of applications, to evaluate individual lenders' performance with borrowers of different races/ethnicities, the FHCCI first calculates the share of applications from borrowers of different race/ethnicities by Porter County Top 50 Lenders on average (Row 52). We then look at the mortgage lenders who are performing far above or far below the average for the Top 50 Lenders. For example, among Porter County's Top 50 Mortgage Lenders, 3.9% of their applications were from Black/African American borrowers (Cell H52).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race/ethncicity. For example, the most recent Census data (2023) shows that Porter County households are 80% white, 4% Black/African American, 11% Hispanic, and 1% Asian. However, in 2024, only 10.72% of mortgage lending applications came from Hispanic/Latino borrowers (Cell J52), indicating lower-than-ideal lending to the Hispanic population across the county.</t>
  </si>
  <si>
    <t>White Share of Originations*</t>
  </si>
  <si>
    <t>White Origination Rate**</t>
  </si>
  <si>
    <t>Black Share of Originations*</t>
  </si>
  <si>
    <t>Black Origination Rate**</t>
  </si>
  <si>
    <t>Hispanic Share of Originations*</t>
  </si>
  <si>
    <t>Hispanic Origination Rate**</t>
  </si>
  <si>
    <t>Asian Share of Originations*</t>
  </si>
  <si>
    <t>Asian Origination Rate**</t>
  </si>
  <si>
    <t>Pacific Islander Share of Originations*</t>
  </si>
  <si>
    <t>Pacific Islander Origination Rate**</t>
  </si>
  <si>
    <t>Native American Share of Originations*</t>
  </si>
  <si>
    <t>Native American Origination Rate**</t>
  </si>
  <si>
    <t>1st Source Bank***</t>
  </si>
  <si>
    <t>First Merchants Bank***</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</si>
  <si>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</si>
  <si>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*For share of originations, to evaluate individual lenders' performance with borrowers of different races/ethnicities, the FHCCI first calculates the total share of originations to borrowers of different race/ethnicities by Porter County Top 50 Lenders on average (Row 52). We then look at the mortgage lenders who are performing far above or far below the average for the Top 50 Lenders. For example, among Porter County's Top 50 Mortgage Lenders, 3.66% of their originations were made to Black/African American borrowers (Cell K52). Lenders performing far below this average would require additional scrutiny for fair lending concerns. The FHCCI also evaluates the success of the overall market based on how similar the distribution of mortgage originations is to the distribution of the population by race/ethncicity. For example, the most recent Census data (2023) shows that Porter County households are 80% white, 4% Black/African American, 11% Hispanic, and 1% Asian. However, in 2024, only 9.91% of mortgage lending originations went to Hispanic/Latino borrowers (Cell N52), indicating lower-than-ideal lending to the Hispanic population across the county.</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</si>
  <si>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Wells Fargo originated 19 loans to white borrowers out of 28 applications received by white applicants, giving a white origination rate of 67.86%. The FHCCI then compares this 67.86% origination rate to this lender's origination rates for Black, Hispanic, and other groups of borrowers. Ideally, an individual lender should have similar origination rates across groups, regardless of race or ethnicity.</t>
  </si>
  <si>
    <t>**For denial rates, to evaluate individual lenders' performance with different racial/ethnic groups, the FHCCI calculates how many denials a lender made to borrowers in one group divided by the number of applications received by borrowers in the same group. For example, Wells Fargo denied 4 loan applications from white applicants out of 28 applications received by white applicants, giving a white denial rate of 14.29%. The FHCCI then compares this 14.29% denial rate to this lender's denial rates for Black, Hispanic, and other groups of borrowers. Ideally, an individual lender should have similar denial rates across groups, regardless of race or ethnicity.</t>
  </si>
  <si>
    <t>This spreadsheet is provided by the Fair Housing Center of Central Indiana as a courtesy to users and is for informational purposes only. Updates to the data may occur after date of publication (12/18/2025).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</si>
</sst>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quot;$&quot;#,##0.00\)"/>
  </numFmts>
  <fonts count="10" x14ac:knownFonts="1">
    <font>
      <sz val="11"/>
      <name val="Calibri"/>
    </font>
    <font>
      <sz val="9"/>
      <color rgb="FF000000"/>
      <name val="Arial"/>
      <family val="2"/>
    </font>
    <font>
      <b/>
      <sz val="10"/>
      <color rgb="FF000000"/>
      <name val="Arial"/>
      <family val="2"/>
    </font>
    <font>
      <sz val="9"/>
      <color rgb="FF000000"/>
      <name val="Arial"/>
      <family val="2"/>
    </font>
    <font>
      <b/>
      <sz val="9"/>
      <color rgb="FF000000"/>
      <name val="Arial"/>
      <family val="2"/>
    </font>
    <font>
      <b/>
      <sz val="11"/>
      <name val="Calibri"/>
      <family val="2"/>
    </font>
    <font>
      <b/>
      <sz val="10"/>
      <color rgb="FF000000"/>
      <name val="Arial"/>
      <family val="2"/>
    </font>
    <font>
      <b/>
      <sz val="9"/>
      <name val="Arial"/>
      <family val="2"/>
    </font>
    <font>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16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0" fillId="0" borderId="0" xfId="0" applyAlignment="1">
      <alignment horizontal="left"/>
    </xf>
    <xf numFmtId="0" fontId="0" fillId="0" borderId="0" xfId="0" applyAlignment="1">
      <alignment wrapText="1"/>
    </xf>
    <xf numFmtId="0" fontId="2" fillId="0" borderId="1" xfId="0" applyFont="1" applyBorder="1" applyAlignment="1">
      <alignment horizontal="center" wrapText="1"/>
    </xf>
    <xf numFmtId="164"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5" fillId="0" borderId="0" xfId="0" applyFont="1"/>
    <xf numFmtId="165"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wrapText="1"/>
    </xf>
    <xf numFmtId="0" fontId="0" fillId="0" borderId="0" xfId="0" applyAlignment="1">
      <alignment horizontal="left" wrapText="1"/>
    </xf>
    <xf numFmtId="0" fontId="7" fillId="0" borderId="0" xfId="0" applyFont="1" applyAlignment="1">
      <alignment horizontal="left"/>
    </xf>
    <xf numFmtId="0" fontId="8" fillId="0" borderId="0" xfId="0" applyFont="1" applyAlignment="1">
      <alignment vertical="top" wrapText="1"/>
    </xf>
    <xf numFmtId="0" fontId="7"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7"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zoomScaleNormal="100" workbookViewId="0">
      <pane ySplit="1" topLeftCell="A2" activePane="bottomLeft" state="frozen"/>
      <selection pane="bottomLeft" activeCell="P52" sqref="P52"/>
    </sheetView>
  </sheetViews>
  <sheetFormatPr defaultRowHeight="15" x14ac:dyDescent="0.25"/>
  <cols>
    <col min="1" max="1" width="37.140625" style="4" customWidth="1"/>
  </cols>
  <sheetData>
    <row r="1" spans="1:16" s="5" customFormat="1" ht="90" x14ac:dyDescent="0.25">
      <c r="A1" s="15" t="s">
        <v>78</v>
      </c>
      <c r="B1" s="6" t="s">
        <v>49</v>
      </c>
      <c r="C1" s="6" t="s">
        <v>50</v>
      </c>
      <c r="D1" s="6" t="s">
        <v>51</v>
      </c>
      <c r="E1" s="6" t="s">
        <v>52</v>
      </c>
      <c r="F1" s="6" t="s">
        <v>53</v>
      </c>
      <c r="G1" s="6" t="s">
        <v>54</v>
      </c>
      <c r="H1" s="6" t="s">
        <v>55</v>
      </c>
      <c r="I1" s="6" t="s">
        <v>56</v>
      </c>
      <c r="J1" s="6" t="s">
        <v>57</v>
      </c>
      <c r="K1" s="6" t="s">
        <v>58</v>
      </c>
      <c r="L1" s="6" t="s">
        <v>59</v>
      </c>
      <c r="M1" s="6" t="s">
        <v>60</v>
      </c>
      <c r="N1" s="6" t="s">
        <v>61</v>
      </c>
      <c r="O1" s="6" t="s">
        <v>62</v>
      </c>
      <c r="P1" s="6" t="s">
        <v>63</v>
      </c>
    </row>
    <row r="2" spans="1:16" x14ac:dyDescent="0.25">
      <c r="A2" s="11" t="s">
        <v>40</v>
      </c>
      <c r="B2" s="1">
        <v>159</v>
      </c>
      <c r="C2" s="2">
        <v>7</v>
      </c>
      <c r="D2" s="1">
        <v>152</v>
      </c>
      <c r="E2" s="2">
        <v>134</v>
      </c>
      <c r="F2" s="3">
        <v>0.88157894736842102</v>
      </c>
      <c r="G2" s="2">
        <v>2</v>
      </c>
      <c r="H2" s="3">
        <v>1.3157894736842105E-2</v>
      </c>
      <c r="I2" s="1">
        <v>11</v>
      </c>
      <c r="J2" s="3">
        <v>7.2368421052631582E-2</v>
      </c>
      <c r="K2" s="2">
        <v>3</v>
      </c>
      <c r="L2" s="3">
        <v>1.9736842105263157E-2</v>
      </c>
      <c r="M2" s="1">
        <v>0</v>
      </c>
      <c r="N2" s="3">
        <v>0</v>
      </c>
      <c r="O2" s="1">
        <v>0</v>
      </c>
      <c r="P2" s="3">
        <v>0</v>
      </c>
    </row>
    <row r="3" spans="1:16" x14ac:dyDescent="0.25">
      <c r="A3" s="11" t="s">
        <v>36</v>
      </c>
      <c r="B3" s="1">
        <v>141</v>
      </c>
      <c r="C3" s="2">
        <v>2</v>
      </c>
      <c r="D3" s="1">
        <v>139</v>
      </c>
      <c r="E3" s="2">
        <v>108</v>
      </c>
      <c r="F3" s="3">
        <v>0.7769784172661871</v>
      </c>
      <c r="G3" s="2">
        <v>7</v>
      </c>
      <c r="H3" s="3">
        <v>5.0359712230215826E-2</v>
      </c>
      <c r="I3" s="1">
        <v>20</v>
      </c>
      <c r="J3" s="3">
        <v>0.14388489208633093</v>
      </c>
      <c r="K3" s="2">
        <v>0</v>
      </c>
      <c r="L3" s="3">
        <v>0</v>
      </c>
      <c r="M3" s="1">
        <v>0</v>
      </c>
      <c r="N3" s="3">
        <v>0</v>
      </c>
      <c r="O3" s="1">
        <v>0</v>
      </c>
      <c r="P3" s="3">
        <v>0</v>
      </c>
    </row>
    <row r="4" spans="1:16" x14ac:dyDescent="0.25">
      <c r="A4" s="11" t="s">
        <v>16</v>
      </c>
      <c r="B4" s="1">
        <v>65</v>
      </c>
      <c r="C4" s="2">
        <v>6</v>
      </c>
      <c r="D4" s="1">
        <v>59</v>
      </c>
      <c r="E4" s="2">
        <v>55</v>
      </c>
      <c r="F4" s="3">
        <v>0.93220338983050843</v>
      </c>
      <c r="G4" s="2">
        <v>0</v>
      </c>
      <c r="H4" s="3">
        <v>0</v>
      </c>
      <c r="I4" s="1">
        <v>4</v>
      </c>
      <c r="J4" s="3">
        <v>6.7796610169491525E-2</v>
      </c>
      <c r="K4" s="2">
        <v>0</v>
      </c>
      <c r="L4" s="3">
        <v>0</v>
      </c>
      <c r="M4" s="1">
        <v>0</v>
      </c>
      <c r="N4" s="3">
        <v>0</v>
      </c>
      <c r="O4" s="1">
        <v>0</v>
      </c>
      <c r="P4" s="3">
        <v>0</v>
      </c>
    </row>
    <row r="5" spans="1:16" x14ac:dyDescent="0.25">
      <c r="A5" s="11" t="s">
        <v>29</v>
      </c>
      <c r="B5" s="1">
        <v>91</v>
      </c>
      <c r="C5" s="2">
        <v>66</v>
      </c>
      <c r="D5" s="1">
        <v>25</v>
      </c>
      <c r="E5" s="2">
        <v>17</v>
      </c>
      <c r="F5" s="3">
        <v>0.68</v>
      </c>
      <c r="G5" s="2">
        <v>2</v>
      </c>
      <c r="H5" s="3">
        <v>0.08</v>
      </c>
      <c r="I5" s="1">
        <v>5</v>
      </c>
      <c r="J5" s="3">
        <v>0.2</v>
      </c>
      <c r="K5" s="2">
        <v>1</v>
      </c>
      <c r="L5" s="3">
        <v>0.04</v>
      </c>
      <c r="M5" s="1">
        <v>0</v>
      </c>
      <c r="N5" s="3">
        <v>0</v>
      </c>
      <c r="O5" s="1">
        <v>0</v>
      </c>
      <c r="P5" s="3">
        <v>0</v>
      </c>
    </row>
    <row r="6" spans="1:16" x14ac:dyDescent="0.25">
      <c r="A6" s="11" t="s">
        <v>6</v>
      </c>
      <c r="B6" s="1">
        <v>44</v>
      </c>
      <c r="C6" s="2">
        <v>4</v>
      </c>
      <c r="D6" s="1">
        <v>40</v>
      </c>
      <c r="E6" s="2">
        <v>27</v>
      </c>
      <c r="F6" s="3">
        <v>0.67500000000000004</v>
      </c>
      <c r="G6" s="2">
        <v>3</v>
      </c>
      <c r="H6" s="3">
        <v>7.4999999999999997E-2</v>
      </c>
      <c r="I6" s="1">
        <v>7</v>
      </c>
      <c r="J6" s="3">
        <v>0.17499999999999999</v>
      </c>
      <c r="K6" s="2">
        <v>3</v>
      </c>
      <c r="L6" s="3">
        <v>7.4999999999999997E-2</v>
      </c>
      <c r="M6" s="1">
        <v>0</v>
      </c>
      <c r="N6" s="3">
        <v>0</v>
      </c>
      <c r="O6" s="1">
        <v>0</v>
      </c>
      <c r="P6" s="3">
        <v>0</v>
      </c>
    </row>
    <row r="7" spans="1:16" x14ac:dyDescent="0.25">
      <c r="A7" s="11" t="s">
        <v>31</v>
      </c>
      <c r="B7" s="1">
        <v>94</v>
      </c>
      <c r="C7" s="2">
        <v>4</v>
      </c>
      <c r="D7" s="1">
        <v>90</v>
      </c>
      <c r="E7" s="2">
        <v>77</v>
      </c>
      <c r="F7" s="3">
        <v>0.85555555555555551</v>
      </c>
      <c r="G7" s="2">
        <v>2</v>
      </c>
      <c r="H7" s="3">
        <v>2.2222222222222223E-2</v>
      </c>
      <c r="I7" s="1">
        <v>11</v>
      </c>
      <c r="J7" s="3">
        <v>0.12222222222222222</v>
      </c>
      <c r="K7" s="2">
        <v>0</v>
      </c>
      <c r="L7" s="3">
        <v>0</v>
      </c>
      <c r="M7" s="1">
        <v>0</v>
      </c>
      <c r="N7" s="3">
        <v>0</v>
      </c>
      <c r="O7" s="1">
        <v>0</v>
      </c>
      <c r="P7" s="3">
        <v>0</v>
      </c>
    </row>
    <row r="8" spans="1:16" x14ac:dyDescent="0.25">
      <c r="A8" s="11" t="s">
        <v>12</v>
      </c>
      <c r="B8" s="1">
        <v>59</v>
      </c>
      <c r="C8" s="2">
        <v>6</v>
      </c>
      <c r="D8" s="1">
        <v>53</v>
      </c>
      <c r="E8" s="2">
        <v>43</v>
      </c>
      <c r="F8" s="3">
        <v>0.81132075471698117</v>
      </c>
      <c r="G8" s="2">
        <v>3</v>
      </c>
      <c r="H8" s="3">
        <v>5.6603773584905662E-2</v>
      </c>
      <c r="I8" s="1">
        <v>6</v>
      </c>
      <c r="J8" s="3">
        <v>0.11320754716981132</v>
      </c>
      <c r="K8" s="2">
        <v>0</v>
      </c>
      <c r="L8" s="3">
        <v>0</v>
      </c>
      <c r="M8" s="1">
        <v>0</v>
      </c>
      <c r="N8" s="3">
        <v>0</v>
      </c>
      <c r="O8" s="1">
        <v>1</v>
      </c>
      <c r="P8" s="3">
        <v>1.8867924528301886E-2</v>
      </c>
    </row>
    <row r="9" spans="1:16" x14ac:dyDescent="0.25">
      <c r="A9" s="11" t="s">
        <v>8</v>
      </c>
      <c r="B9" s="1">
        <v>46</v>
      </c>
      <c r="C9" s="2">
        <v>8</v>
      </c>
      <c r="D9" s="1">
        <v>38</v>
      </c>
      <c r="E9" s="2">
        <v>24</v>
      </c>
      <c r="F9" s="3">
        <v>0.63157894736842102</v>
      </c>
      <c r="G9" s="2">
        <v>7</v>
      </c>
      <c r="H9" s="3">
        <v>0.18421052631578946</v>
      </c>
      <c r="I9" s="1">
        <v>6</v>
      </c>
      <c r="J9" s="3">
        <v>0.15789473684210525</v>
      </c>
      <c r="K9" s="2">
        <v>0</v>
      </c>
      <c r="L9" s="3">
        <v>0</v>
      </c>
      <c r="M9" s="1">
        <v>0</v>
      </c>
      <c r="N9" s="3">
        <v>0</v>
      </c>
      <c r="O9" s="1">
        <v>1</v>
      </c>
      <c r="P9" s="3">
        <v>2.6315789473684209E-2</v>
      </c>
    </row>
    <row r="10" spans="1:16" x14ac:dyDescent="0.25">
      <c r="A10" s="11" t="s">
        <v>48</v>
      </c>
      <c r="B10" s="1">
        <v>569</v>
      </c>
      <c r="C10" s="2">
        <v>55</v>
      </c>
      <c r="D10" s="1">
        <v>514</v>
      </c>
      <c r="E10" s="2">
        <v>457</v>
      </c>
      <c r="F10" s="3">
        <v>0.8891050583657587</v>
      </c>
      <c r="G10" s="2">
        <v>13</v>
      </c>
      <c r="H10" s="3">
        <v>2.5291828793774319E-2</v>
      </c>
      <c r="I10" s="1">
        <v>38</v>
      </c>
      <c r="J10" s="3">
        <v>7.3929961089494164E-2</v>
      </c>
      <c r="K10" s="2">
        <v>5</v>
      </c>
      <c r="L10" s="3">
        <v>9.727626459143969E-3</v>
      </c>
      <c r="M10" s="1">
        <v>0</v>
      </c>
      <c r="N10" s="3">
        <v>0</v>
      </c>
      <c r="O10" s="1">
        <v>0</v>
      </c>
      <c r="P10" s="3">
        <v>0</v>
      </c>
    </row>
    <row r="11" spans="1:16" x14ac:dyDescent="0.25">
      <c r="A11" s="11" t="s">
        <v>32</v>
      </c>
      <c r="B11" s="1">
        <v>95</v>
      </c>
      <c r="C11" s="2">
        <v>16</v>
      </c>
      <c r="D11" s="1">
        <v>79</v>
      </c>
      <c r="E11" s="2">
        <v>66</v>
      </c>
      <c r="F11" s="3">
        <v>0.83544303797468356</v>
      </c>
      <c r="G11" s="2">
        <v>5</v>
      </c>
      <c r="H11" s="3">
        <v>6.3291139240506333E-2</v>
      </c>
      <c r="I11" s="1">
        <v>6</v>
      </c>
      <c r="J11" s="3">
        <v>7.5949367088607597E-2</v>
      </c>
      <c r="K11" s="2">
        <v>0</v>
      </c>
      <c r="L11" s="3">
        <v>0</v>
      </c>
      <c r="M11" s="1">
        <v>0</v>
      </c>
      <c r="N11" s="3">
        <v>0</v>
      </c>
      <c r="O11" s="1">
        <v>0</v>
      </c>
      <c r="P11" s="3">
        <v>0</v>
      </c>
    </row>
    <row r="12" spans="1:16" ht="29.25" customHeight="1" x14ac:dyDescent="0.25">
      <c r="A12" s="11" t="s">
        <v>44</v>
      </c>
      <c r="B12" s="1">
        <v>215</v>
      </c>
      <c r="C12" s="2">
        <v>7</v>
      </c>
      <c r="D12" s="1">
        <v>208</v>
      </c>
      <c r="E12" s="2">
        <v>184</v>
      </c>
      <c r="F12" s="3">
        <v>0.88461538461538458</v>
      </c>
      <c r="G12" s="2">
        <v>1</v>
      </c>
      <c r="H12" s="3">
        <v>4.807692307692308E-3</v>
      </c>
      <c r="I12" s="1">
        <v>19</v>
      </c>
      <c r="J12" s="3">
        <v>9.1346153846153841E-2</v>
      </c>
      <c r="K12" s="2">
        <v>2</v>
      </c>
      <c r="L12" s="3">
        <v>9.6153846153846159E-3</v>
      </c>
      <c r="M12" s="1">
        <v>0</v>
      </c>
      <c r="N12" s="3">
        <v>0</v>
      </c>
      <c r="O12" s="1">
        <v>1</v>
      </c>
      <c r="P12" s="3">
        <v>4.807692307692308E-3</v>
      </c>
    </row>
    <row r="13" spans="1:16" x14ac:dyDescent="0.25">
      <c r="A13" s="11" t="s">
        <v>43</v>
      </c>
      <c r="B13" s="1">
        <v>202</v>
      </c>
      <c r="C13" s="2">
        <v>29</v>
      </c>
      <c r="D13" s="1">
        <v>173</v>
      </c>
      <c r="E13" s="2">
        <v>143</v>
      </c>
      <c r="F13" s="3">
        <v>0.82658959537572252</v>
      </c>
      <c r="G13" s="2">
        <v>5</v>
      </c>
      <c r="H13" s="3">
        <v>2.8901734104046242E-2</v>
      </c>
      <c r="I13" s="1">
        <v>25</v>
      </c>
      <c r="J13" s="3">
        <v>0.14450867052023122</v>
      </c>
      <c r="K13" s="2">
        <v>0</v>
      </c>
      <c r="L13" s="3">
        <v>0</v>
      </c>
      <c r="M13" s="1">
        <v>0</v>
      </c>
      <c r="N13" s="3">
        <v>0</v>
      </c>
      <c r="O13" s="1">
        <v>0</v>
      </c>
      <c r="P13" s="3">
        <v>0</v>
      </c>
    </row>
    <row r="14" spans="1:16" x14ac:dyDescent="0.25">
      <c r="A14" s="11" t="s">
        <v>35</v>
      </c>
      <c r="B14" s="1">
        <v>113</v>
      </c>
      <c r="C14" s="2">
        <v>31</v>
      </c>
      <c r="D14" s="1">
        <v>82</v>
      </c>
      <c r="E14" s="2">
        <v>63</v>
      </c>
      <c r="F14" s="3">
        <v>0.76829268292682928</v>
      </c>
      <c r="G14" s="2">
        <v>1</v>
      </c>
      <c r="H14" s="3">
        <v>1.2195121951219513E-2</v>
      </c>
      <c r="I14" s="1">
        <v>17</v>
      </c>
      <c r="J14" s="3">
        <v>0.2073170731707317</v>
      </c>
      <c r="K14" s="2">
        <v>0</v>
      </c>
      <c r="L14" s="3">
        <v>0</v>
      </c>
      <c r="M14" s="1">
        <v>0</v>
      </c>
      <c r="N14" s="3">
        <v>0</v>
      </c>
      <c r="O14" s="1">
        <v>0</v>
      </c>
      <c r="P14" s="3">
        <v>0</v>
      </c>
    </row>
    <row r="15" spans="1:16" x14ac:dyDescent="0.25">
      <c r="A15" s="11" t="s">
        <v>45</v>
      </c>
      <c r="B15" s="1">
        <v>226</v>
      </c>
      <c r="C15" s="2">
        <v>3</v>
      </c>
      <c r="D15" s="1">
        <v>223</v>
      </c>
      <c r="E15" s="2">
        <v>202</v>
      </c>
      <c r="F15" s="3">
        <v>0.905829596412556</v>
      </c>
      <c r="G15" s="2">
        <v>2</v>
      </c>
      <c r="H15" s="3">
        <v>8.9686098654708519E-3</v>
      </c>
      <c r="I15" s="1">
        <v>15</v>
      </c>
      <c r="J15" s="3">
        <v>6.726457399103139E-2</v>
      </c>
      <c r="K15" s="2">
        <v>4</v>
      </c>
      <c r="L15" s="3">
        <v>1.7937219730941704E-2</v>
      </c>
      <c r="M15" s="1">
        <v>0</v>
      </c>
      <c r="N15" s="3">
        <v>0</v>
      </c>
      <c r="O15" s="1">
        <v>0</v>
      </c>
      <c r="P15" s="3">
        <v>0</v>
      </c>
    </row>
    <row r="16" spans="1:16" x14ac:dyDescent="0.25">
      <c r="A16" s="11" t="s">
        <v>13</v>
      </c>
      <c r="B16" s="1">
        <v>62</v>
      </c>
      <c r="C16" s="2">
        <v>3</v>
      </c>
      <c r="D16" s="1">
        <v>59</v>
      </c>
      <c r="E16" s="2">
        <v>52</v>
      </c>
      <c r="F16" s="3">
        <v>0.88135593220338981</v>
      </c>
      <c r="G16" s="2">
        <v>0</v>
      </c>
      <c r="H16" s="3">
        <v>0</v>
      </c>
      <c r="I16" s="1">
        <v>6</v>
      </c>
      <c r="J16" s="3">
        <v>0.10169491525423729</v>
      </c>
      <c r="K16" s="2">
        <v>0</v>
      </c>
      <c r="L16" s="3">
        <v>0</v>
      </c>
      <c r="M16" s="1">
        <v>0</v>
      </c>
      <c r="N16" s="3">
        <v>0</v>
      </c>
      <c r="O16" s="1">
        <v>0</v>
      </c>
      <c r="P16" s="3">
        <v>0</v>
      </c>
    </row>
    <row r="17" spans="1:16" x14ac:dyDescent="0.25">
      <c r="A17" s="11" t="s">
        <v>21</v>
      </c>
      <c r="B17" s="1">
        <v>70</v>
      </c>
      <c r="C17" s="2">
        <v>24</v>
      </c>
      <c r="D17" s="1">
        <v>46</v>
      </c>
      <c r="E17" s="2">
        <v>39</v>
      </c>
      <c r="F17" s="3">
        <v>0.84782608695652173</v>
      </c>
      <c r="G17" s="2">
        <v>2</v>
      </c>
      <c r="H17" s="3">
        <v>4.3478260869565216E-2</v>
      </c>
      <c r="I17" s="1">
        <v>4</v>
      </c>
      <c r="J17" s="3">
        <v>8.6956521739130432E-2</v>
      </c>
      <c r="K17" s="2">
        <v>1</v>
      </c>
      <c r="L17" s="3">
        <v>2.1739130434782608E-2</v>
      </c>
      <c r="M17" s="1">
        <v>0</v>
      </c>
      <c r="N17" s="3">
        <v>0</v>
      </c>
      <c r="O17" s="1">
        <v>0</v>
      </c>
      <c r="P17" s="3">
        <v>0</v>
      </c>
    </row>
    <row r="18" spans="1:16" x14ac:dyDescent="0.25">
      <c r="A18" s="11" t="s">
        <v>14</v>
      </c>
      <c r="B18" s="1">
        <v>62</v>
      </c>
      <c r="C18" s="2">
        <v>1</v>
      </c>
      <c r="D18" s="1">
        <v>61</v>
      </c>
      <c r="E18" s="2">
        <v>55</v>
      </c>
      <c r="F18" s="3">
        <v>0.90163934426229508</v>
      </c>
      <c r="G18" s="2">
        <v>1</v>
      </c>
      <c r="H18" s="3">
        <v>1.6393442622950821E-2</v>
      </c>
      <c r="I18" s="1">
        <v>5</v>
      </c>
      <c r="J18" s="3">
        <v>8.1967213114754092E-2</v>
      </c>
      <c r="K18" s="2">
        <v>0</v>
      </c>
      <c r="L18" s="3">
        <v>0</v>
      </c>
      <c r="M18" s="1">
        <v>0</v>
      </c>
      <c r="N18" s="3">
        <v>0</v>
      </c>
      <c r="O18" s="1">
        <v>0</v>
      </c>
      <c r="P18" s="3">
        <v>0</v>
      </c>
    </row>
    <row r="19" spans="1:16" x14ac:dyDescent="0.25">
      <c r="A19" s="11" t="s">
        <v>19</v>
      </c>
      <c r="B19" s="1">
        <v>69</v>
      </c>
      <c r="C19" s="2">
        <v>10</v>
      </c>
      <c r="D19" s="1">
        <v>59</v>
      </c>
      <c r="E19" s="2">
        <v>55</v>
      </c>
      <c r="F19" s="3">
        <v>0.93220338983050843</v>
      </c>
      <c r="G19" s="2">
        <v>2</v>
      </c>
      <c r="H19" s="3">
        <v>3.3898305084745763E-2</v>
      </c>
      <c r="I19" s="1">
        <v>2</v>
      </c>
      <c r="J19" s="3">
        <v>3.3898305084745763E-2</v>
      </c>
      <c r="K19" s="2">
        <v>0</v>
      </c>
      <c r="L19" s="3">
        <v>0</v>
      </c>
      <c r="M19" s="1">
        <v>0</v>
      </c>
      <c r="N19" s="3">
        <v>0</v>
      </c>
      <c r="O19" s="1">
        <v>0</v>
      </c>
      <c r="P19" s="3">
        <v>0</v>
      </c>
    </row>
    <row r="20" spans="1:16" x14ac:dyDescent="0.25">
      <c r="A20" s="11" t="s">
        <v>34</v>
      </c>
      <c r="B20" s="1">
        <v>112</v>
      </c>
      <c r="C20" s="2">
        <v>4</v>
      </c>
      <c r="D20" s="1">
        <v>108</v>
      </c>
      <c r="E20" s="2">
        <v>89</v>
      </c>
      <c r="F20" s="3">
        <v>0.82407407407407407</v>
      </c>
      <c r="G20" s="2">
        <v>4</v>
      </c>
      <c r="H20" s="3">
        <v>3.7037037037037035E-2</v>
      </c>
      <c r="I20" s="1">
        <v>14</v>
      </c>
      <c r="J20" s="3">
        <v>0.12962962962962962</v>
      </c>
      <c r="K20" s="2">
        <v>0</v>
      </c>
      <c r="L20" s="3">
        <v>0</v>
      </c>
      <c r="M20" s="1">
        <v>0</v>
      </c>
      <c r="N20" s="3">
        <v>0</v>
      </c>
      <c r="O20" s="1">
        <v>0</v>
      </c>
      <c r="P20" s="3">
        <v>0</v>
      </c>
    </row>
    <row r="21" spans="1:16" ht="24" x14ac:dyDescent="0.25">
      <c r="A21" s="11" t="s">
        <v>11</v>
      </c>
      <c r="B21" s="1">
        <v>57</v>
      </c>
      <c r="C21" s="2">
        <v>0</v>
      </c>
      <c r="D21" s="1">
        <v>57</v>
      </c>
      <c r="E21" s="2">
        <v>48</v>
      </c>
      <c r="F21" s="3">
        <v>0.84210526315789469</v>
      </c>
      <c r="G21" s="2">
        <v>1</v>
      </c>
      <c r="H21" s="3">
        <v>1.7543859649122806E-2</v>
      </c>
      <c r="I21" s="1">
        <v>8</v>
      </c>
      <c r="J21" s="3">
        <v>0.14035087719298245</v>
      </c>
      <c r="K21" s="2">
        <v>0</v>
      </c>
      <c r="L21" s="3">
        <v>0</v>
      </c>
      <c r="M21" s="1">
        <v>0</v>
      </c>
      <c r="N21" s="3">
        <v>0</v>
      </c>
      <c r="O21" s="1">
        <v>0</v>
      </c>
      <c r="P21" s="3">
        <v>0</v>
      </c>
    </row>
    <row r="22" spans="1:16" x14ac:dyDescent="0.25">
      <c r="A22" s="11" t="s">
        <v>41</v>
      </c>
      <c r="B22" s="1">
        <v>164</v>
      </c>
      <c r="C22" s="2">
        <v>7</v>
      </c>
      <c r="D22" s="1">
        <v>157</v>
      </c>
      <c r="E22" s="2">
        <v>115</v>
      </c>
      <c r="F22" s="3">
        <v>0.73248407643312097</v>
      </c>
      <c r="G22" s="2">
        <v>16</v>
      </c>
      <c r="H22" s="3">
        <v>0.10191082802547771</v>
      </c>
      <c r="I22" s="1">
        <v>19</v>
      </c>
      <c r="J22" s="3">
        <v>0.12101910828025478</v>
      </c>
      <c r="K22" s="2">
        <v>2</v>
      </c>
      <c r="L22" s="3">
        <v>1.2738853503184714E-2</v>
      </c>
      <c r="M22" s="1">
        <v>0</v>
      </c>
      <c r="N22" s="3">
        <v>0</v>
      </c>
      <c r="O22" s="1">
        <v>0</v>
      </c>
      <c r="P22" s="3">
        <v>0</v>
      </c>
    </row>
    <row r="23" spans="1:16" x14ac:dyDescent="0.25">
      <c r="A23" s="11" t="s">
        <v>24</v>
      </c>
      <c r="B23" s="1">
        <v>78</v>
      </c>
      <c r="C23" s="2">
        <v>0</v>
      </c>
      <c r="D23" s="1">
        <v>78</v>
      </c>
      <c r="E23" s="2">
        <v>67</v>
      </c>
      <c r="F23" s="3">
        <v>0.85897435897435892</v>
      </c>
      <c r="G23" s="2">
        <v>5</v>
      </c>
      <c r="H23" s="3">
        <v>6.4102564102564097E-2</v>
      </c>
      <c r="I23" s="1">
        <v>6</v>
      </c>
      <c r="J23" s="3">
        <v>7.6923076923076927E-2</v>
      </c>
      <c r="K23" s="2">
        <v>0</v>
      </c>
      <c r="L23" s="3">
        <v>0</v>
      </c>
      <c r="M23" s="1">
        <v>0</v>
      </c>
      <c r="N23" s="3">
        <v>0</v>
      </c>
      <c r="O23" s="1">
        <v>0</v>
      </c>
      <c r="P23" s="3">
        <v>0</v>
      </c>
    </row>
    <row r="24" spans="1:16" x14ac:dyDescent="0.25">
      <c r="A24" s="11" t="s">
        <v>46</v>
      </c>
      <c r="B24" s="1">
        <v>267</v>
      </c>
      <c r="C24" s="2">
        <v>58</v>
      </c>
      <c r="D24" s="1">
        <v>209</v>
      </c>
      <c r="E24" s="2">
        <v>189</v>
      </c>
      <c r="F24" s="3">
        <v>0.90430622009569372</v>
      </c>
      <c r="G24" s="2">
        <v>4</v>
      </c>
      <c r="H24" s="3">
        <v>1.9138755980861243E-2</v>
      </c>
      <c r="I24" s="1">
        <v>7</v>
      </c>
      <c r="J24" s="3">
        <v>3.3492822966507178E-2</v>
      </c>
      <c r="K24" s="2">
        <v>6</v>
      </c>
      <c r="L24" s="3">
        <v>2.8708133971291867E-2</v>
      </c>
      <c r="M24" s="1">
        <v>0</v>
      </c>
      <c r="N24" s="3">
        <v>0</v>
      </c>
      <c r="O24" s="1">
        <v>1</v>
      </c>
      <c r="P24" s="3">
        <v>4.7846889952153108E-3</v>
      </c>
    </row>
    <row r="25" spans="1:16" x14ac:dyDescent="0.25">
      <c r="A25" s="11" t="s">
        <v>37</v>
      </c>
      <c r="B25" s="1">
        <v>143</v>
      </c>
      <c r="C25" s="2">
        <v>15</v>
      </c>
      <c r="D25" s="1">
        <v>128</v>
      </c>
      <c r="E25" s="2">
        <v>111</v>
      </c>
      <c r="F25" s="3">
        <v>0.8671875</v>
      </c>
      <c r="G25" s="2">
        <v>3</v>
      </c>
      <c r="H25" s="3">
        <v>2.34375E-2</v>
      </c>
      <c r="I25" s="1">
        <v>12</v>
      </c>
      <c r="J25" s="3">
        <v>9.375E-2</v>
      </c>
      <c r="K25" s="2">
        <v>1</v>
      </c>
      <c r="L25" s="3">
        <v>7.8125E-3</v>
      </c>
      <c r="M25" s="1">
        <v>0</v>
      </c>
      <c r="N25" s="3">
        <v>0</v>
      </c>
      <c r="O25" s="1">
        <v>0</v>
      </c>
      <c r="P25" s="3">
        <v>0</v>
      </c>
    </row>
    <row r="26" spans="1:16" x14ac:dyDescent="0.25">
      <c r="A26" s="11" t="s">
        <v>39</v>
      </c>
      <c r="B26" s="1">
        <v>156</v>
      </c>
      <c r="C26" s="2">
        <v>1</v>
      </c>
      <c r="D26" s="1">
        <v>155</v>
      </c>
      <c r="E26" s="2">
        <v>132</v>
      </c>
      <c r="F26" s="3">
        <v>0.85161290322580641</v>
      </c>
      <c r="G26" s="2">
        <v>2</v>
      </c>
      <c r="H26" s="3">
        <v>1.2903225806451613E-2</v>
      </c>
      <c r="I26" s="1">
        <v>16</v>
      </c>
      <c r="J26" s="3">
        <v>0.1032258064516129</v>
      </c>
      <c r="K26" s="2">
        <v>3</v>
      </c>
      <c r="L26" s="3">
        <v>1.935483870967742E-2</v>
      </c>
      <c r="M26" s="1">
        <v>0</v>
      </c>
      <c r="N26" s="3">
        <v>0</v>
      </c>
      <c r="O26" s="1">
        <v>0</v>
      </c>
      <c r="P26" s="3">
        <v>0</v>
      </c>
    </row>
    <row r="27" spans="1:16" x14ac:dyDescent="0.25">
      <c r="A27" s="11" t="s">
        <v>1</v>
      </c>
      <c r="B27" s="1">
        <v>35</v>
      </c>
      <c r="C27" s="2">
        <v>1</v>
      </c>
      <c r="D27" s="1">
        <v>34</v>
      </c>
      <c r="E27" s="2">
        <v>32</v>
      </c>
      <c r="F27" s="3">
        <v>0.94117647058823528</v>
      </c>
      <c r="G27" s="2">
        <v>0</v>
      </c>
      <c r="H27" s="3">
        <v>0</v>
      </c>
      <c r="I27" s="1">
        <v>0</v>
      </c>
      <c r="J27" s="3">
        <v>0</v>
      </c>
      <c r="K27" s="2">
        <v>0</v>
      </c>
      <c r="L27" s="3">
        <v>0</v>
      </c>
      <c r="M27" s="1">
        <v>0</v>
      </c>
      <c r="N27" s="3">
        <v>0</v>
      </c>
      <c r="O27" s="1">
        <v>1</v>
      </c>
      <c r="P27" s="3">
        <v>2.9411764705882353E-2</v>
      </c>
    </row>
    <row r="28" spans="1:16" x14ac:dyDescent="0.25">
      <c r="A28" s="11" t="s">
        <v>42</v>
      </c>
      <c r="B28" s="1">
        <v>190</v>
      </c>
      <c r="C28" s="2">
        <v>18</v>
      </c>
      <c r="D28" s="1">
        <v>172</v>
      </c>
      <c r="E28" s="2">
        <v>89</v>
      </c>
      <c r="F28" s="3">
        <v>0.51744186046511631</v>
      </c>
      <c r="G28" s="2">
        <v>24</v>
      </c>
      <c r="H28" s="3">
        <v>0.13953488372093023</v>
      </c>
      <c r="I28" s="1">
        <v>42</v>
      </c>
      <c r="J28" s="3">
        <v>0.2441860465116279</v>
      </c>
      <c r="K28" s="2">
        <v>7</v>
      </c>
      <c r="L28" s="3">
        <v>4.0697674418604654E-2</v>
      </c>
      <c r="M28" s="1">
        <v>0</v>
      </c>
      <c r="N28" s="3">
        <v>0</v>
      </c>
      <c r="O28" s="1">
        <v>1</v>
      </c>
      <c r="P28" s="3">
        <v>5.8139534883720929E-3</v>
      </c>
    </row>
    <row r="29" spans="1:16" x14ac:dyDescent="0.25">
      <c r="A29" s="11" t="s">
        <v>17</v>
      </c>
      <c r="B29" s="1">
        <v>65</v>
      </c>
      <c r="C29" s="2">
        <v>13</v>
      </c>
      <c r="D29" s="1">
        <v>52</v>
      </c>
      <c r="E29" s="2">
        <v>40</v>
      </c>
      <c r="F29" s="3">
        <v>0.76923076923076927</v>
      </c>
      <c r="G29" s="2">
        <v>4</v>
      </c>
      <c r="H29" s="3">
        <v>7.6923076923076927E-2</v>
      </c>
      <c r="I29" s="1">
        <v>4</v>
      </c>
      <c r="J29" s="3">
        <v>7.6923076923076927E-2</v>
      </c>
      <c r="K29" s="2">
        <v>1</v>
      </c>
      <c r="L29" s="3">
        <v>1.9230769230769232E-2</v>
      </c>
      <c r="M29" s="1">
        <v>0</v>
      </c>
      <c r="N29" s="3">
        <v>0</v>
      </c>
      <c r="O29" s="1">
        <v>2</v>
      </c>
      <c r="P29" s="3">
        <v>3.8461538461538464E-2</v>
      </c>
    </row>
    <row r="30" spans="1:16" x14ac:dyDescent="0.25">
      <c r="A30" s="11" t="s">
        <v>26</v>
      </c>
      <c r="B30" s="1">
        <v>86</v>
      </c>
      <c r="C30" s="2">
        <v>18</v>
      </c>
      <c r="D30" s="1">
        <v>68</v>
      </c>
      <c r="E30" s="2">
        <v>52</v>
      </c>
      <c r="F30" s="3">
        <v>0.76470588235294112</v>
      </c>
      <c r="G30" s="2">
        <v>5</v>
      </c>
      <c r="H30" s="3">
        <v>7.3529411764705885E-2</v>
      </c>
      <c r="I30" s="1">
        <v>9</v>
      </c>
      <c r="J30" s="3">
        <v>0.13235294117647059</v>
      </c>
      <c r="K30" s="2">
        <v>0</v>
      </c>
      <c r="L30" s="3">
        <v>0</v>
      </c>
      <c r="M30" s="1">
        <v>0</v>
      </c>
      <c r="N30" s="3">
        <v>0</v>
      </c>
      <c r="O30" s="1">
        <v>0</v>
      </c>
      <c r="P30" s="3">
        <v>0</v>
      </c>
    </row>
    <row r="31" spans="1:16" x14ac:dyDescent="0.25">
      <c r="A31" s="11" t="s">
        <v>23</v>
      </c>
      <c r="B31" s="1">
        <v>75</v>
      </c>
      <c r="C31" s="2">
        <v>8</v>
      </c>
      <c r="D31" s="1">
        <v>67</v>
      </c>
      <c r="E31" s="2">
        <v>53</v>
      </c>
      <c r="F31" s="3">
        <v>0.79104477611940294</v>
      </c>
      <c r="G31" s="2">
        <v>0</v>
      </c>
      <c r="H31" s="3">
        <v>0</v>
      </c>
      <c r="I31" s="1">
        <v>12</v>
      </c>
      <c r="J31" s="3">
        <v>0.17910447761194029</v>
      </c>
      <c r="K31" s="2">
        <v>1</v>
      </c>
      <c r="L31" s="3">
        <v>1.4925373134328358E-2</v>
      </c>
      <c r="M31" s="1">
        <v>0</v>
      </c>
      <c r="N31" s="3">
        <v>0</v>
      </c>
      <c r="O31" s="1">
        <v>0</v>
      </c>
      <c r="P31" s="3">
        <v>0</v>
      </c>
    </row>
    <row r="32" spans="1:16" x14ac:dyDescent="0.25">
      <c r="A32" s="11" t="s">
        <v>18</v>
      </c>
      <c r="B32" s="1">
        <v>65</v>
      </c>
      <c r="C32" s="2">
        <v>8</v>
      </c>
      <c r="D32" s="1">
        <v>57</v>
      </c>
      <c r="E32" s="2">
        <v>39</v>
      </c>
      <c r="F32" s="3">
        <v>0.68421052631578949</v>
      </c>
      <c r="G32" s="2">
        <v>9</v>
      </c>
      <c r="H32" s="3">
        <v>0.15789473684210525</v>
      </c>
      <c r="I32" s="1">
        <v>4</v>
      </c>
      <c r="J32" s="3">
        <v>7.0175438596491224E-2</v>
      </c>
      <c r="K32" s="2">
        <v>3</v>
      </c>
      <c r="L32" s="3">
        <v>5.2631578947368418E-2</v>
      </c>
      <c r="M32" s="1">
        <v>0</v>
      </c>
      <c r="N32" s="3">
        <v>0</v>
      </c>
      <c r="O32" s="1">
        <v>0</v>
      </c>
      <c r="P32" s="3">
        <v>0</v>
      </c>
    </row>
    <row r="33" spans="1:16" x14ac:dyDescent="0.25">
      <c r="A33" s="11" t="s">
        <v>27</v>
      </c>
      <c r="B33" s="1">
        <v>88</v>
      </c>
      <c r="C33" s="2">
        <v>6</v>
      </c>
      <c r="D33" s="1">
        <v>82</v>
      </c>
      <c r="E33" s="2">
        <v>61</v>
      </c>
      <c r="F33" s="3">
        <v>0.74390243902439024</v>
      </c>
      <c r="G33" s="2">
        <v>3</v>
      </c>
      <c r="H33" s="3">
        <v>3.6585365853658534E-2</v>
      </c>
      <c r="I33" s="1">
        <v>14</v>
      </c>
      <c r="J33" s="3">
        <v>0.17073170731707318</v>
      </c>
      <c r="K33" s="2">
        <v>2</v>
      </c>
      <c r="L33" s="3">
        <v>2.4390243902439025E-2</v>
      </c>
      <c r="M33" s="1">
        <v>0</v>
      </c>
      <c r="N33" s="3">
        <v>0</v>
      </c>
      <c r="O33" s="1">
        <v>1</v>
      </c>
      <c r="P33" s="3">
        <v>1.2195121951219513E-2</v>
      </c>
    </row>
    <row r="34" spans="1:16" x14ac:dyDescent="0.25">
      <c r="A34" s="12" t="s">
        <v>64</v>
      </c>
      <c r="B34" s="1">
        <v>110</v>
      </c>
      <c r="C34" s="2">
        <v>42</v>
      </c>
      <c r="D34" s="1">
        <v>68</v>
      </c>
      <c r="E34" s="2">
        <v>61</v>
      </c>
      <c r="F34" s="3">
        <v>0.8970588235294118</v>
      </c>
      <c r="G34" s="2">
        <v>2</v>
      </c>
      <c r="H34" s="3">
        <v>2.9411764705882353E-2</v>
      </c>
      <c r="I34" s="1">
        <v>3</v>
      </c>
      <c r="J34" s="3">
        <v>4.4117647058823532E-2</v>
      </c>
      <c r="K34" s="2">
        <v>2</v>
      </c>
      <c r="L34" s="3">
        <v>2.9411764705882353E-2</v>
      </c>
      <c r="M34" s="1">
        <v>0</v>
      </c>
      <c r="N34" s="3">
        <v>0</v>
      </c>
      <c r="O34" s="1">
        <v>0</v>
      </c>
      <c r="P34" s="3">
        <v>0</v>
      </c>
    </row>
    <row r="35" spans="1:16" x14ac:dyDescent="0.25">
      <c r="A35" s="11" t="s">
        <v>10</v>
      </c>
      <c r="B35" s="1">
        <v>53</v>
      </c>
      <c r="C35" s="2">
        <v>4</v>
      </c>
      <c r="D35" s="1">
        <v>49</v>
      </c>
      <c r="E35" s="2">
        <v>43</v>
      </c>
      <c r="F35" s="3">
        <v>0.87755102040816324</v>
      </c>
      <c r="G35" s="2">
        <v>0</v>
      </c>
      <c r="H35" s="3">
        <v>0</v>
      </c>
      <c r="I35" s="1">
        <v>4</v>
      </c>
      <c r="J35" s="3">
        <v>8.1632653061224483E-2</v>
      </c>
      <c r="K35" s="2">
        <v>1</v>
      </c>
      <c r="L35" s="3">
        <v>2.0408163265306121E-2</v>
      </c>
      <c r="M35" s="1">
        <v>0</v>
      </c>
      <c r="N35" s="3">
        <v>0</v>
      </c>
      <c r="O35" s="1">
        <v>1</v>
      </c>
      <c r="P35" s="3">
        <v>2.0408163265306121E-2</v>
      </c>
    </row>
    <row r="36" spans="1:16" x14ac:dyDescent="0.25">
      <c r="A36" s="11" t="s">
        <v>22</v>
      </c>
      <c r="B36" s="1">
        <v>72</v>
      </c>
      <c r="C36" s="2">
        <v>3</v>
      </c>
      <c r="D36" s="1">
        <v>69</v>
      </c>
      <c r="E36" s="2">
        <v>54</v>
      </c>
      <c r="F36" s="3">
        <v>0.78260869565217395</v>
      </c>
      <c r="G36" s="2">
        <v>1</v>
      </c>
      <c r="H36" s="3">
        <v>1.4492753623188406E-2</v>
      </c>
      <c r="I36" s="1">
        <v>10</v>
      </c>
      <c r="J36" s="3">
        <v>0.14492753623188406</v>
      </c>
      <c r="K36" s="2">
        <v>0</v>
      </c>
      <c r="L36" s="3">
        <v>0</v>
      </c>
      <c r="M36" s="1">
        <v>0</v>
      </c>
      <c r="N36" s="3">
        <v>0</v>
      </c>
      <c r="O36" s="1">
        <v>0</v>
      </c>
      <c r="P36" s="3">
        <v>0</v>
      </c>
    </row>
    <row r="37" spans="1:16" x14ac:dyDescent="0.25">
      <c r="A37" s="11" t="s">
        <v>5</v>
      </c>
      <c r="B37" s="1">
        <v>42</v>
      </c>
      <c r="C37" s="2">
        <v>1</v>
      </c>
      <c r="D37" s="1">
        <v>41</v>
      </c>
      <c r="E37" s="2">
        <v>34</v>
      </c>
      <c r="F37" s="3">
        <v>0.82926829268292679</v>
      </c>
      <c r="G37" s="2">
        <v>1</v>
      </c>
      <c r="H37" s="3">
        <v>2.4390243902439025E-2</v>
      </c>
      <c r="I37" s="1">
        <v>5</v>
      </c>
      <c r="J37" s="3">
        <v>0.12195121951219512</v>
      </c>
      <c r="K37" s="2">
        <v>1</v>
      </c>
      <c r="L37" s="3">
        <v>2.4390243902439025E-2</v>
      </c>
      <c r="M37" s="1">
        <v>0</v>
      </c>
      <c r="N37" s="3">
        <v>0</v>
      </c>
      <c r="O37" s="1">
        <v>0</v>
      </c>
      <c r="P37" s="3">
        <v>0</v>
      </c>
    </row>
    <row r="38" spans="1:16" x14ac:dyDescent="0.25">
      <c r="A38" s="11" t="s">
        <v>2</v>
      </c>
      <c r="B38" s="1">
        <v>35</v>
      </c>
      <c r="C38" s="2">
        <v>5</v>
      </c>
      <c r="D38" s="1">
        <v>30</v>
      </c>
      <c r="E38" s="2">
        <v>28</v>
      </c>
      <c r="F38" s="3">
        <v>0.93333333333333335</v>
      </c>
      <c r="G38" s="2">
        <v>1</v>
      </c>
      <c r="H38" s="3">
        <v>3.3333333333333333E-2</v>
      </c>
      <c r="I38" s="1">
        <v>1</v>
      </c>
      <c r="J38" s="3">
        <v>3.3333333333333333E-2</v>
      </c>
      <c r="K38" s="2">
        <v>0</v>
      </c>
      <c r="L38" s="3">
        <v>0</v>
      </c>
      <c r="M38" s="1">
        <v>0</v>
      </c>
      <c r="N38" s="3">
        <v>0</v>
      </c>
      <c r="O38" s="1">
        <v>0</v>
      </c>
      <c r="P38" s="3">
        <v>0</v>
      </c>
    </row>
    <row r="39" spans="1:16" x14ac:dyDescent="0.25">
      <c r="A39" s="11" t="s">
        <v>20</v>
      </c>
      <c r="B39" s="1">
        <v>69</v>
      </c>
      <c r="C39" s="2">
        <v>1</v>
      </c>
      <c r="D39" s="1">
        <v>68</v>
      </c>
      <c r="E39" s="2">
        <v>50</v>
      </c>
      <c r="F39" s="3">
        <v>0.73529411764705888</v>
      </c>
      <c r="G39" s="2">
        <v>3</v>
      </c>
      <c r="H39" s="3">
        <v>4.4117647058823532E-2</v>
      </c>
      <c r="I39" s="1">
        <v>14</v>
      </c>
      <c r="J39" s="3">
        <v>0.20588235294117646</v>
      </c>
      <c r="K39" s="2">
        <v>1</v>
      </c>
      <c r="L39" s="3">
        <v>1.4705882352941176E-2</v>
      </c>
      <c r="M39" s="1">
        <v>0</v>
      </c>
      <c r="N39" s="3">
        <v>0</v>
      </c>
      <c r="O39" s="1">
        <v>0</v>
      </c>
      <c r="P39" s="3">
        <v>0</v>
      </c>
    </row>
    <row r="40" spans="1:16" x14ac:dyDescent="0.25">
      <c r="A40" s="11" t="s">
        <v>47</v>
      </c>
      <c r="B40" s="1">
        <v>340</v>
      </c>
      <c r="C40" s="2">
        <v>40</v>
      </c>
      <c r="D40" s="1">
        <v>300</v>
      </c>
      <c r="E40" s="2">
        <v>255</v>
      </c>
      <c r="F40" s="3">
        <v>0.85</v>
      </c>
      <c r="G40" s="2">
        <v>11</v>
      </c>
      <c r="H40" s="3">
        <v>3.6666666666666667E-2</v>
      </c>
      <c r="I40" s="1">
        <v>31</v>
      </c>
      <c r="J40" s="3">
        <v>0.10333333333333333</v>
      </c>
      <c r="K40" s="2">
        <v>1</v>
      </c>
      <c r="L40" s="3">
        <v>3.3333333333333335E-3</v>
      </c>
      <c r="M40" s="1">
        <v>0</v>
      </c>
      <c r="N40" s="3">
        <v>0</v>
      </c>
      <c r="O40" s="1">
        <v>0</v>
      </c>
      <c r="P40" s="3">
        <v>0</v>
      </c>
    </row>
    <row r="41" spans="1:16" x14ac:dyDescent="0.25">
      <c r="A41" s="11" t="s">
        <v>3</v>
      </c>
      <c r="B41" s="1">
        <v>38</v>
      </c>
      <c r="C41" s="2">
        <v>1</v>
      </c>
      <c r="D41" s="1">
        <v>37</v>
      </c>
      <c r="E41" s="2">
        <v>33</v>
      </c>
      <c r="F41" s="3">
        <v>0.89189189189189189</v>
      </c>
      <c r="G41" s="2">
        <v>0</v>
      </c>
      <c r="H41" s="3">
        <v>0</v>
      </c>
      <c r="I41" s="1">
        <v>4</v>
      </c>
      <c r="J41" s="3">
        <v>0.10810810810810811</v>
      </c>
      <c r="K41" s="2">
        <v>0</v>
      </c>
      <c r="L41" s="3">
        <v>0</v>
      </c>
      <c r="M41" s="1">
        <v>0</v>
      </c>
      <c r="N41" s="3">
        <v>0</v>
      </c>
      <c r="O41" s="1">
        <v>0</v>
      </c>
      <c r="P41" s="3">
        <v>0</v>
      </c>
    </row>
    <row r="42" spans="1:16" x14ac:dyDescent="0.25">
      <c r="A42" s="11" t="s">
        <v>28</v>
      </c>
      <c r="B42" s="1">
        <v>88</v>
      </c>
      <c r="C42" s="2">
        <v>12</v>
      </c>
      <c r="D42" s="1">
        <v>76</v>
      </c>
      <c r="E42" s="2">
        <v>56</v>
      </c>
      <c r="F42" s="3">
        <v>0.73684210526315785</v>
      </c>
      <c r="G42" s="2">
        <v>8</v>
      </c>
      <c r="H42" s="3">
        <v>0.10526315789473684</v>
      </c>
      <c r="I42" s="1">
        <v>9</v>
      </c>
      <c r="J42" s="3">
        <v>0.11842105263157894</v>
      </c>
      <c r="K42" s="2">
        <v>0</v>
      </c>
      <c r="L42" s="3">
        <v>0</v>
      </c>
      <c r="M42" s="1">
        <v>0</v>
      </c>
      <c r="N42" s="3">
        <v>0</v>
      </c>
      <c r="O42" s="1">
        <v>1</v>
      </c>
      <c r="P42" s="3">
        <v>1.3157894736842105E-2</v>
      </c>
    </row>
    <row r="43" spans="1:16" x14ac:dyDescent="0.25">
      <c r="A43" s="11" t="s">
        <v>25</v>
      </c>
      <c r="B43" s="1">
        <v>85</v>
      </c>
      <c r="C43" s="2">
        <v>5</v>
      </c>
      <c r="D43" s="1">
        <v>80</v>
      </c>
      <c r="E43" s="2">
        <v>72</v>
      </c>
      <c r="F43" s="3">
        <v>0.9</v>
      </c>
      <c r="G43" s="2">
        <v>0</v>
      </c>
      <c r="H43" s="3">
        <v>0</v>
      </c>
      <c r="I43" s="1">
        <v>5</v>
      </c>
      <c r="J43" s="3">
        <v>6.25E-2</v>
      </c>
      <c r="K43" s="2">
        <v>2</v>
      </c>
      <c r="L43" s="3">
        <v>2.5000000000000001E-2</v>
      </c>
      <c r="M43" s="1">
        <v>0</v>
      </c>
      <c r="N43" s="3">
        <v>0</v>
      </c>
      <c r="O43" s="1">
        <v>0</v>
      </c>
      <c r="P43" s="3">
        <v>0</v>
      </c>
    </row>
    <row r="44" spans="1:16" x14ac:dyDescent="0.25">
      <c r="A44" s="11" t="s">
        <v>38</v>
      </c>
      <c r="B44" s="1">
        <v>154</v>
      </c>
      <c r="C44" s="2">
        <v>4</v>
      </c>
      <c r="D44" s="1">
        <v>150</v>
      </c>
      <c r="E44" s="2">
        <v>133</v>
      </c>
      <c r="F44" s="3">
        <v>0.88666666666666671</v>
      </c>
      <c r="G44" s="2">
        <v>3</v>
      </c>
      <c r="H44" s="3">
        <v>0.02</v>
      </c>
      <c r="I44" s="1">
        <v>11</v>
      </c>
      <c r="J44" s="3">
        <v>7.3333333333333334E-2</v>
      </c>
      <c r="K44" s="2">
        <v>3</v>
      </c>
      <c r="L44" s="3">
        <v>0.02</v>
      </c>
      <c r="M44" s="1">
        <v>0</v>
      </c>
      <c r="N44" s="3">
        <v>0</v>
      </c>
      <c r="O44" s="1">
        <v>0</v>
      </c>
      <c r="P44" s="3">
        <v>0</v>
      </c>
    </row>
    <row r="45" spans="1:16" x14ac:dyDescent="0.25">
      <c r="A45" s="11" t="s">
        <v>15</v>
      </c>
      <c r="B45" s="1">
        <v>62</v>
      </c>
      <c r="C45" s="2">
        <v>6</v>
      </c>
      <c r="D45" s="1">
        <v>56</v>
      </c>
      <c r="E45" s="2">
        <v>41</v>
      </c>
      <c r="F45" s="3">
        <v>0.7321428571428571</v>
      </c>
      <c r="G45" s="2">
        <v>5</v>
      </c>
      <c r="H45" s="3">
        <v>8.9285714285714288E-2</v>
      </c>
      <c r="I45" s="1">
        <v>9</v>
      </c>
      <c r="J45" s="3">
        <v>0.16071428571428573</v>
      </c>
      <c r="K45" s="2">
        <v>1</v>
      </c>
      <c r="L45" s="3">
        <v>1.7857142857142856E-2</v>
      </c>
      <c r="M45" s="1">
        <v>0</v>
      </c>
      <c r="N45" s="3">
        <v>0</v>
      </c>
      <c r="O45" s="1">
        <v>0</v>
      </c>
      <c r="P45" s="3">
        <v>0</v>
      </c>
    </row>
    <row r="46" spans="1:16" x14ac:dyDescent="0.25">
      <c r="A46" s="11" t="s">
        <v>0</v>
      </c>
      <c r="B46" s="1">
        <v>34</v>
      </c>
      <c r="C46" s="2">
        <v>28</v>
      </c>
      <c r="D46" s="1">
        <v>6</v>
      </c>
      <c r="E46" s="2">
        <v>3</v>
      </c>
      <c r="F46" s="3">
        <v>0.5</v>
      </c>
      <c r="G46" s="2">
        <v>0</v>
      </c>
      <c r="H46" s="3">
        <v>0</v>
      </c>
      <c r="I46" s="1">
        <v>2</v>
      </c>
      <c r="J46" s="3">
        <v>0.33333333333333331</v>
      </c>
      <c r="K46" s="2">
        <v>0</v>
      </c>
      <c r="L46" s="3">
        <v>0</v>
      </c>
      <c r="M46" s="1">
        <v>0</v>
      </c>
      <c r="N46" s="3">
        <v>0</v>
      </c>
      <c r="O46" s="1">
        <v>0</v>
      </c>
      <c r="P46" s="3">
        <v>0</v>
      </c>
    </row>
    <row r="47" spans="1:16" x14ac:dyDescent="0.25">
      <c r="A47" s="11" t="s">
        <v>9</v>
      </c>
      <c r="B47" s="1">
        <v>47</v>
      </c>
      <c r="C47" s="2">
        <v>3</v>
      </c>
      <c r="D47" s="1">
        <v>44</v>
      </c>
      <c r="E47" s="2">
        <v>31</v>
      </c>
      <c r="F47" s="3">
        <v>0.70454545454545459</v>
      </c>
      <c r="G47" s="2">
        <v>2</v>
      </c>
      <c r="H47" s="3">
        <v>4.5454545454545456E-2</v>
      </c>
      <c r="I47" s="1">
        <v>5</v>
      </c>
      <c r="J47" s="3">
        <v>0.11363636363636363</v>
      </c>
      <c r="K47" s="2">
        <v>4</v>
      </c>
      <c r="L47" s="3">
        <v>9.0909090909090912E-2</v>
      </c>
      <c r="M47" s="1">
        <v>0</v>
      </c>
      <c r="N47" s="3">
        <v>0</v>
      </c>
      <c r="O47" s="1">
        <v>0</v>
      </c>
      <c r="P47" s="3">
        <v>0</v>
      </c>
    </row>
    <row r="48" spans="1:16" x14ac:dyDescent="0.25">
      <c r="A48" s="11" t="s">
        <v>30</v>
      </c>
      <c r="B48" s="1">
        <v>91</v>
      </c>
      <c r="C48" s="2">
        <v>6</v>
      </c>
      <c r="D48" s="1">
        <v>85</v>
      </c>
      <c r="E48" s="2">
        <v>80</v>
      </c>
      <c r="F48" s="3">
        <v>0.94117647058823528</v>
      </c>
      <c r="G48" s="2">
        <v>1</v>
      </c>
      <c r="H48" s="3">
        <v>1.1764705882352941E-2</v>
      </c>
      <c r="I48" s="1">
        <v>3</v>
      </c>
      <c r="J48" s="3">
        <v>3.5294117647058823E-2</v>
      </c>
      <c r="K48" s="2">
        <v>0</v>
      </c>
      <c r="L48" s="3">
        <v>0</v>
      </c>
      <c r="M48" s="1">
        <v>0</v>
      </c>
      <c r="N48" s="3">
        <v>0</v>
      </c>
      <c r="O48" s="1">
        <v>0</v>
      </c>
      <c r="P48" s="3">
        <v>0</v>
      </c>
    </row>
    <row r="49" spans="1:16" x14ac:dyDescent="0.25">
      <c r="A49" s="11" t="s">
        <v>33</v>
      </c>
      <c r="B49" s="1">
        <v>109</v>
      </c>
      <c r="C49" s="2">
        <v>23</v>
      </c>
      <c r="D49" s="1">
        <v>86</v>
      </c>
      <c r="E49" s="2">
        <v>65</v>
      </c>
      <c r="F49" s="3">
        <v>0.7558139534883721</v>
      </c>
      <c r="G49" s="2">
        <v>7</v>
      </c>
      <c r="H49" s="3">
        <v>8.1395348837209308E-2</v>
      </c>
      <c r="I49" s="1">
        <v>12</v>
      </c>
      <c r="J49" s="3">
        <v>0.13953488372093023</v>
      </c>
      <c r="K49" s="2">
        <v>1</v>
      </c>
      <c r="L49" s="3">
        <v>1.1627906976744186E-2</v>
      </c>
      <c r="M49" s="1">
        <v>0</v>
      </c>
      <c r="N49" s="3">
        <v>0</v>
      </c>
      <c r="O49" s="1">
        <v>0</v>
      </c>
      <c r="P49" s="3">
        <v>0</v>
      </c>
    </row>
    <row r="50" spans="1:16" x14ac:dyDescent="0.25">
      <c r="A50" s="11" t="s">
        <v>7</v>
      </c>
      <c r="B50" s="1">
        <v>45</v>
      </c>
      <c r="C50" s="2">
        <v>1</v>
      </c>
      <c r="D50" s="1">
        <v>44</v>
      </c>
      <c r="E50" s="2">
        <v>29</v>
      </c>
      <c r="F50" s="3">
        <v>0.65909090909090906</v>
      </c>
      <c r="G50" s="2">
        <v>4</v>
      </c>
      <c r="H50" s="3">
        <v>9.0909090909090912E-2</v>
      </c>
      <c r="I50" s="1">
        <v>11</v>
      </c>
      <c r="J50" s="3">
        <v>0.25</v>
      </c>
      <c r="K50" s="2">
        <v>0</v>
      </c>
      <c r="L50" s="3">
        <v>0</v>
      </c>
      <c r="M50" s="1">
        <v>0</v>
      </c>
      <c r="N50" s="3">
        <v>0</v>
      </c>
      <c r="O50" s="1">
        <v>0</v>
      </c>
      <c r="P50" s="3">
        <v>0</v>
      </c>
    </row>
    <row r="51" spans="1:16" x14ac:dyDescent="0.25">
      <c r="A51" s="11" t="s">
        <v>4</v>
      </c>
      <c r="B51" s="1">
        <v>38</v>
      </c>
      <c r="C51" s="2">
        <v>1</v>
      </c>
      <c r="D51" s="1">
        <v>37</v>
      </c>
      <c r="E51" s="2">
        <v>28</v>
      </c>
      <c r="F51" s="3">
        <v>0.7567567567567568</v>
      </c>
      <c r="G51" s="2">
        <v>2</v>
      </c>
      <c r="H51" s="3">
        <v>5.4054054054054057E-2</v>
      </c>
      <c r="I51" s="1">
        <v>7</v>
      </c>
      <c r="J51" s="3">
        <v>0.1891891891891892</v>
      </c>
      <c r="K51" s="2">
        <v>0</v>
      </c>
      <c r="L51" s="3">
        <v>0</v>
      </c>
      <c r="M51" s="1">
        <v>0</v>
      </c>
      <c r="N51" s="3">
        <v>0</v>
      </c>
      <c r="O51" s="1">
        <v>0</v>
      </c>
      <c r="P51" s="3">
        <v>0</v>
      </c>
    </row>
    <row r="52" spans="1:16" s="9" customFormat="1" x14ac:dyDescent="0.25">
      <c r="A52" s="13" t="s">
        <v>65</v>
      </c>
      <c r="B52" s="7">
        <f>SUM(B2:B51)</f>
        <v>5475</v>
      </c>
      <c r="C52" s="7">
        <f t="shared" ref="C52:E52" si="0">SUM(C2:C51)</f>
        <v>625</v>
      </c>
      <c r="D52" s="7">
        <f t="shared" si="0"/>
        <v>4850</v>
      </c>
      <c r="E52" s="7">
        <f t="shared" si="0"/>
        <v>4014</v>
      </c>
      <c r="F52" s="8">
        <f>+E52/D52</f>
        <v>0.82762886597938146</v>
      </c>
      <c r="G52" s="7">
        <f>SUM(G2:G51)</f>
        <v>189</v>
      </c>
      <c r="H52" s="8">
        <f>+G52/D52</f>
        <v>3.8969072164948451E-2</v>
      </c>
      <c r="I52" s="7">
        <f>SUM(I2:I51)</f>
        <v>520</v>
      </c>
      <c r="J52" s="8">
        <f>+I52/D52</f>
        <v>0.10721649484536082</v>
      </c>
      <c r="K52" s="7">
        <f>SUM(K2:K51)</f>
        <v>62</v>
      </c>
      <c r="L52" s="8">
        <f>+K52/D52</f>
        <v>1.2783505154639175E-2</v>
      </c>
      <c r="M52" s="7">
        <f>SUM(M2:M51)</f>
        <v>0</v>
      </c>
      <c r="N52" s="8">
        <f>+M52/D52</f>
        <v>0</v>
      </c>
      <c r="O52" s="7">
        <f>SUM(O2:O51)</f>
        <v>11</v>
      </c>
      <c r="P52" s="8">
        <f>+O52/D52</f>
        <v>2.268041237113402E-3</v>
      </c>
    </row>
    <row r="54" spans="1:16" x14ac:dyDescent="0.25">
      <c r="A54" s="23" t="s">
        <v>97</v>
      </c>
      <c r="B54" s="23"/>
      <c r="C54" s="23"/>
      <c r="D54" s="23"/>
      <c r="E54" s="23"/>
      <c r="F54" s="23"/>
      <c r="G54" s="23"/>
      <c r="H54" s="23"/>
      <c r="I54" s="23"/>
      <c r="J54" s="19"/>
      <c r="K54" s="19"/>
      <c r="L54" s="19"/>
      <c r="M54" s="19"/>
      <c r="N54" s="19"/>
      <c r="O54" s="19"/>
      <c r="P54" s="19"/>
    </row>
    <row r="55" spans="1:16" x14ac:dyDescent="0.25">
      <c r="A55" s="24" t="s">
        <v>117</v>
      </c>
      <c r="B55" s="24"/>
      <c r="C55" s="24"/>
      <c r="D55" s="24"/>
      <c r="E55" s="24"/>
      <c r="F55" s="24"/>
      <c r="G55" s="24"/>
      <c r="H55" s="24"/>
      <c r="I55" s="24"/>
      <c r="J55" s="21"/>
      <c r="K55" s="21"/>
      <c r="L55" s="21"/>
      <c r="M55" s="21"/>
      <c r="N55" s="21"/>
      <c r="O55" s="17"/>
      <c r="P55" s="17"/>
    </row>
    <row r="56" spans="1:16" x14ac:dyDescent="0.25">
      <c r="A56" s="24"/>
      <c r="B56" s="24"/>
      <c r="C56" s="24"/>
      <c r="D56" s="24"/>
      <c r="E56" s="24"/>
      <c r="F56" s="24"/>
      <c r="G56" s="24"/>
      <c r="H56" s="24"/>
      <c r="I56" s="24"/>
      <c r="J56" s="22"/>
      <c r="K56" s="22"/>
      <c r="L56" s="22"/>
      <c r="M56" s="22"/>
      <c r="N56" s="22"/>
      <c r="O56" s="17"/>
      <c r="P56" s="17"/>
    </row>
    <row r="57" spans="1:16" ht="15" customHeight="1" x14ac:dyDescent="0.25">
      <c r="A57" s="25" t="s">
        <v>98</v>
      </c>
      <c r="B57" s="25"/>
      <c r="C57" s="25"/>
      <c r="D57" s="25"/>
      <c r="E57" s="25"/>
      <c r="F57" s="25"/>
      <c r="G57" s="25"/>
      <c r="H57" s="25"/>
      <c r="I57" s="25"/>
      <c r="J57" s="18"/>
      <c r="K57" s="18"/>
      <c r="L57" s="18"/>
      <c r="M57" s="18"/>
      <c r="N57" s="18"/>
      <c r="O57" s="18"/>
      <c r="P57" s="18"/>
    </row>
    <row r="58" spans="1:16" x14ac:dyDescent="0.25">
      <c r="A58" s="25"/>
      <c r="B58" s="25"/>
      <c r="C58" s="25"/>
      <c r="D58" s="25"/>
      <c r="E58" s="25"/>
      <c r="F58" s="25"/>
      <c r="G58" s="25"/>
      <c r="H58" s="25"/>
      <c r="I58" s="25"/>
      <c r="J58" s="18"/>
      <c r="K58" s="18"/>
      <c r="L58" s="18"/>
      <c r="M58" s="18"/>
      <c r="N58" s="18"/>
      <c r="O58" s="18"/>
      <c r="P58" s="18"/>
    </row>
    <row r="59" spans="1:16" x14ac:dyDescent="0.25">
      <c r="A59" s="25"/>
      <c r="B59" s="25"/>
      <c r="C59" s="25"/>
      <c r="D59" s="25"/>
      <c r="E59" s="25"/>
      <c r="F59" s="25"/>
      <c r="G59" s="25"/>
      <c r="H59" s="25"/>
      <c r="I59" s="25"/>
      <c r="J59" s="18"/>
      <c r="K59" s="18"/>
      <c r="L59" s="18"/>
      <c r="M59" s="18"/>
      <c r="N59" s="18"/>
      <c r="O59" s="18"/>
      <c r="P59" s="18"/>
    </row>
    <row r="60" spans="1:16" x14ac:dyDescent="0.25">
      <c r="A60" s="25"/>
      <c r="B60" s="25"/>
      <c r="C60" s="25"/>
      <c r="D60" s="25"/>
      <c r="E60" s="25"/>
      <c r="F60" s="25"/>
      <c r="G60" s="25"/>
      <c r="H60" s="25"/>
      <c r="I60" s="25"/>
      <c r="J60" s="18"/>
      <c r="K60" s="18"/>
      <c r="L60" s="18"/>
      <c r="M60" s="18"/>
      <c r="N60" s="18"/>
      <c r="O60" s="18"/>
      <c r="P60" s="18"/>
    </row>
    <row r="61" spans="1:16" x14ac:dyDescent="0.25">
      <c r="A61" s="25"/>
      <c r="B61" s="25"/>
      <c r="C61" s="25"/>
      <c r="D61" s="25"/>
      <c r="E61" s="25"/>
      <c r="F61" s="25"/>
      <c r="G61" s="25"/>
      <c r="H61" s="25"/>
      <c r="I61" s="25"/>
      <c r="J61" s="18"/>
      <c r="K61" s="18"/>
      <c r="L61" s="18"/>
      <c r="M61" s="18"/>
      <c r="N61" s="18"/>
      <c r="O61" s="18"/>
      <c r="P61" s="18"/>
    </row>
    <row r="62" spans="1:16" x14ac:dyDescent="0.25">
      <c r="A62" s="25"/>
      <c r="B62" s="25"/>
      <c r="C62" s="25"/>
      <c r="D62" s="25"/>
      <c r="E62" s="25"/>
      <c r="F62" s="25"/>
      <c r="G62" s="25"/>
      <c r="H62" s="25"/>
      <c r="I62" s="25"/>
    </row>
    <row r="63" spans="1:16" ht="22.5" customHeight="1" x14ac:dyDescent="0.25">
      <c r="A63" s="25"/>
      <c r="B63" s="25"/>
      <c r="C63" s="25"/>
      <c r="D63" s="25"/>
      <c r="E63" s="25"/>
      <c r="F63" s="25"/>
      <c r="G63" s="25"/>
      <c r="H63" s="25"/>
      <c r="I63" s="25"/>
    </row>
  </sheetData>
  <sortState xmlns:xlrd2="http://schemas.microsoft.com/office/spreadsheetml/2017/richdata2" ref="A2:P51">
    <sortCondition ref="A2:A51"/>
  </sortState>
  <mergeCells count="3">
    <mergeCell ref="A54:I54"/>
    <mergeCell ref="A55:I56"/>
    <mergeCell ref="A57:I63"/>
  </mergeCells>
  <pageMargins left="0.45" right="0.45" top="0.5" bottom="0.5" header="0.3" footer="0.3"/>
  <pageSetup paperSize="3" orientation="landscape" r:id="rId1"/>
  <headerFooter>
    <oddHeader>&amp;C&amp;"Arial,Bold"Porter County Top Mortgage Lenders (HMDA 2024)</oddHeader>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62085-7A09-4413-A86F-93C12A0BE7D6}">
  <dimension ref="A1:Y69"/>
  <sheetViews>
    <sheetView zoomScaleNormal="100" workbookViewId="0">
      <pane ySplit="1" topLeftCell="A2" activePane="bottomLeft" state="frozen"/>
      <selection pane="bottomLeft" activeCell="A52" sqref="A52"/>
    </sheetView>
  </sheetViews>
  <sheetFormatPr defaultRowHeight="15" x14ac:dyDescent="0.25"/>
  <cols>
    <col min="1" max="1" width="35.7109375" customWidth="1"/>
    <col min="2" max="2" width="12.7109375" customWidth="1"/>
    <col min="6" max="6" width="11.7109375" customWidth="1"/>
    <col min="16" max="16" width="7.85546875" customWidth="1"/>
    <col min="23" max="23" width="10.28515625" customWidth="1"/>
    <col min="25" max="25" width="0" hidden="1" customWidth="1"/>
  </cols>
  <sheetData>
    <row r="1" spans="1:25" ht="64.5" customHeight="1" x14ac:dyDescent="0.25">
      <c r="A1" s="15" t="s">
        <v>79</v>
      </c>
      <c r="B1" s="6" t="s">
        <v>66</v>
      </c>
      <c r="C1" s="6" t="s">
        <v>67</v>
      </c>
      <c r="D1" s="6" t="s">
        <v>68</v>
      </c>
      <c r="E1" s="6" t="s">
        <v>69</v>
      </c>
      <c r="F1" s="6" t="s">
        <v>70</v>
      </c>
      <c r="G1" s="6" t="s">
        <v>71</v>
      </c>
      <c r="H1" s="6" t="s">
        <v>99</v>
      </c>
      <c r="I1" s="6" t="s">
        <v>100</v>
      </c>
      <c r="J1" s="6" t="s">
        <v>72</v>
      </c>
      <c r="K1" s="6" t="s">
        <v>101</v>
      </c>
      <c r="L1" s="6" t="s">
        <v>102</v>
      </c>
      <c r="M1" s="6" t="s">
        <v>73</v>
      </c>
      <c r="N1" s="6" t="s">
        <v>103</v>
      </c>
      <c r="O1" s="6" t="s">
        <v>104</v>
      </c>
      <c r="P1" s="6" t="s">
        <v>74</v>
      </c>
      <c r="Q1" s="6" t="s">
        <v>105</v>
      </c>
      <c r="R1" s="6" t="s">
        <v>106</v>
      </c>
      <c r="S1" s="6" t="s">
        <v>75</v>
      </c>
      <c r="T1" s="6" t="s">
        <v>107</v>
      </c>
      <c r="U1" s="6" t="s">
        <v>108</v>
      </c>
      <c r="V1" s="6" t="s">
        <v>76</v>
      </c>
      <c r="W1" s="6" t="s">
        <v>109</v>
      </c>
      <c r="X1" s="6" t="s">
        <v>110</v>
      </c>
      <c r="Y1" s="6" t="s">
        <v>77</v>
      </c>
    </row>
    <row r="2" spans="1:25" x14ac:dyDescent="0.25">
      <c r="A2" s="11" t="s">
        <v>111</v>
      </c>
      <c r="B2" s="10">
        <v>14590</v>
      </c>
      <c r="C2" s="10">
        <v>127.98245614035088</v>
      </c>
      <c r="D2" s="1">
        <v>114</v>
      </c>
      <c r="E2" s="1">
        <v>6</v>
      </c>
      <c r="F2" s="1">
        <v>108</v>
      </c>
      <c r="G2" s="1">
        <v>94</v>
      </c>
      <c r="H2" s="3">
        <v>0.87037037037037035</v>
      </c>
      <c r="I2" s="3">
        <v>0.70149253731343286</v>
      </c>
      <c r="J2" s="1">
        <v>2</v>
      </c>
      <c r="K2" s="3">
        <v>1.8518518518518517E-2</v>
      </c>
      <c r="L2" s="3">
        <v>1</v>
      </c>
      <c r="M2" s="1">
        <v>7</v>
      </c>
      <c r="N2" s="3">
        <v>6.4814814814814811E-2</v>
      </c>
      <c r="O2" s="3">
        <v>0.63636363636363635</v>
      </c>
      <c r="P2" s="1">
        <v>3</v>
      </c>
      <c r="Q2" s="3">
        <v>2.7777777777777776E-2</v>
      </c>
      <c r="R2" s="3">
        <v>1</v>
      </c>
      <c r="S2" s="1">
        <v>0</v>
      </c>
      <c r="T2" s="3">
        <v>0</v>
      </c>
      <c r="U2" s="3"/>
      <c r="V2" s="1">
        <v>0</v>
      </c>
      <c r="W2" s="3">
        <v>0</v>
      </c>
      <c r="X2" s="3"/>
      <c r="Y2" s="3">
        <v>0.71052631578947367</v>
      </c>
    </row>
    <row r="3" spans="1:25" x14ac:dyDescent="0.25">
      <c r="A3" s="11" t="s">
        <v>36</v>
      </c>
      <c r="B3" s="10">
        <v>2410</v>
      </c>
      <c r="C3" s="10">
        <v>57.38095238095238</v>
      </c>
      <c r="D3" s="1">
        <v>42</v>
      </c>
      <c r="E3" s="1">
        <v>2</v>
      </c>
      <c r="F3" s="1">
        <v>40</v>
      </c>
      <c r="G3" s="1">
        <v>35</v>
      </c>
      <c r="H3" s="3">
        <v>0.875</v>
      </c>
      <c r="I3" s="3">
        <v>0.32407407407407407</v>
      </c>
      <c r="J3" s="1">
        <v>1</v>
      </c>
      <c r="K3" s="3">
        <v>2.5000000000000001E-2</v>
      </c>
      <c r="L3" s="3">
        <v>0.14285714285714285</v>
      </c>
      <c r="M3" s="1">
        <v>3</v>
      </c>
      <c r="N3" s="3">
        <v>7.4999999999999997E-2</v>
      </c>
      <c r="O3" s="3">
        <v>0.15</v>
      </c>
      <c r="P3" s="1">
        <v>0</v>
      </c>
      <c r="Q3" s="3">
        <v>0</v>
      </c>
      <c r="R3" s="3"/>
      <c r="S3" s="1">
        <v>0</v>
      </c>
      <c r="T3" s="3">
        <v>0</v>
      </c>
      <c r="U3" s="3"/>
      <c r="V3" s="1">
        <v>0</v>
      </c>
      <c r="W3" s="3">
        <v>0</v>
      </c>
      <c r="X3" s="3"/>
      <c r="Y3" s="3">
        <v>0.28776978417266186</v>
      </c>
    </row>
    <row r="4" spans="1:25" x14ac:dyDescent="0.25">
      <c r="A4" s="11" t="s">
        <v>16</v>
      </c>
      <c r="B4" s="10">
        <v>12830</v>
      </c>
      <c r="C4" s="10">
        <v>267.29166666666669</v>
      </c>
      <c r="D4" s="1">
        <v>48</v>
      </c>
      <c r="E4" s="1">
        <v>5</v>
      </c>
      <c r="F4" s="1">
        <v>43</v>
      </c>
      <c r="G4" s="1">
        <v>40</v>
      </c>
      <c r="H4" s="3">
        <v>0.93023255813953487</v>
      </c>
      <c r="I4" s="3">
        <v>0.72727272727272729</v>
      </c>
      <c r="J4" s="1">
        <v>0</v>
      </c>
      <c r="K4" s="3">
        <v>0</v>
      </c>
      <c r="L4" s="3"/>
      <c r="M4" s="1">
        <v>3</v>
      </c>
      <c r="N4" s="3">
        <v>6.9767441860465115E-2</v>
      </c>
      <c r="O4" s="3">
        <v>0.75</v>
      </c>
      <c r="P4" s="1">
        <v>0</v>
      </c>
      <c r="Q4" s="3">
        <v>0</v>
      </c>
      <c r="R4" s="3"/>
      <c r="S4" s="1">
        <v>0</v>
      </c>
      <c r="T4" s="3">
        <v>0</v>
      </c>
      <c r="U4" s="3"/>
      <c r="V4" s="1">
        <v>0</v>
      </c>
      <c r="W4" s="3">
        <v>0</v>
      </c>
      <c r="X4" s="3"/>
      <c r="Y4" s="3">
        <v>0.72881355932203384</v>
      </c>
    </row>
    <row r="5" spans="1:25" x14ac:dyDescent="0.25">
      <c r="A5" s="11" t="s">
        <v>29</v>
      </c>
      <c r="B5" s="10">
        <v>2125</v>
      </c>
      <c r="C5" s="10">
        <v>125</v>
      </c>
      <c r="D5" s="1">
        <v>17</v>
      </c>
      <c r="E5" s="1">
        <v>15</v>
      </c>
      <c r="F5" s="1">
        <v>2</v>
      </c>
      <c r="G5" s="1">
        <v>2</v>
      </c>
      <c r="H5" s="3">
        <v>1</v>
      </c>
      <c r="I5" s="3">
        <v>0.11764705882352941</v>
      </c>
      <c r="J5" s="1">
        <v>0</v>
      </c>
      <c r="K5" s="3">
        <v>0</v>
      </c>
      <c r="L5" s="3">
        <v>0</v>
      </c>
      <c r="M5" s="1">
        <v>0</v>
      </c>
      <c r="N5" s="3">
        <v>0</v>
      </c>
      <c r="O5" s="3">
        <v>0</v>
      </c>
      <c r="P5" s="1">
        <v>0</v>
      </c>
      <c r="Q5" s="3">
        <v>0</v>
      </c>
      <c r="R5" s="3">
        <v>0</v>
      </c>
      <c r="S5" s="1">
        <v>0</v>
      </c>
      <c r="T5" s="3">
        <v>0</v>
      </c>
      <c r="U5" s="3"/>
      <c r="V5" s="1">
        <v>0</v>
      </c>
      <c r="W5" s="3">
        <v>0</v>
      </c>
      <c r="X5" s="3"/>
      <c r="Y5" s="3">
        <v>0.08</v>
      </c>
    </row>
    <row r="6" spans="1:25" x14ac:dyDescent="0.25">
      <c r="A6" s="11" t="s">
        <v>6</v>
      </c>
      <c r="B6" s="10">
        <v>3910</v>
      </c>
      <c r="C6" s="10">
        <v>244.375</v>
      </c>
      <c r="D6" s="1">
        <v>16</v>
      </c>
      <c r="E6" s="1">
        <v>0</v>
      </c>
      <c r="F6" s="1">
        <v>16</v>
      </c>
      <c r="G6" s="1">
        <v>11</v>
      </c>
      <c r="H6" s="3">
        <v>0.6875</v>
      </c>
      <c r="I6" s="3">
        <v>0.40740740740740738</v>
      </c>
      <c r="J6" s="1">
        <v>2</v>
      </c>
      <c r="K6" s="3">
        <v>0.125</v>
      </c>
      <c r="L6" s="3">
        <v>0.66666666666666663</v>
      </c>
      <c r="M6" s="1">
        <v>2</v>
      </c>
      <c r="N6" s="3">
        <v>0.125</v>
      </c>
      <c r="O6" s="3">
        <v>0.2857142857142857</v>
      </c>
      <c r="P6" s="1">
        <v>1</v>
      </c>
      <c r="Q6" s="3">
        <v>6.25E-2</v>
      </c>
      <c r="R6" s="3">
        <v>0.33333333333333331</v>
      </c>
      <c r="S6" s="1">
        <v>0</v>
      </c>
      <c r="T6" s="3">
        <v>0</v>
      </c>
      <c r="U6" s="3"/>
      <c r="V6" s="1">
        <v>0</v>
      </c>
      <c r="W6" s="3">
        <v>0</v>
      </c>
      <c r="X6" s="3"/>
      <c r="Y6" s="3">
        <v>0.4</v>
      </c>
    </row>
    <row r="7" spans="1:25" x14ac:dyDescent="0.25">
      <c r="A7" s="11" t="s">
        <v>31</v>
      </c>
      <c r="B7" s="10">
        <v>5795</v>
      </c>
      <c r="C7" s="10">
        <v>118.26530612244898</v>
      </c>
      <c r="D7" s="1">
        <v>49</v>
      </c>
      <c r="E7" s="1">
        <v>2</v>
      </c>
      <c r="F7" s="1">
        <v>47</v>
      </c>
      <c r="G7" s="1">
        <v>41</v>
      </c>
      <c r="H7" s="3">
        <v>0.87234042553191493</v>
      </c>
      <c r="I7" s="3">
        <v>0.53246753246753242</v>
      </c>
      <c r="J7" s="1">
        <v>0</v>
      </c>
      <c r="K7" s="3">
        <v>0</v>
      </c>
      <c r="L7" s="3">
        <v>0</v>
      </c>
      <c r="M7" s="1">
        <v>6</v>
      </c>
      <c r="N7" s="3">
        <v>0.1276595744680851</v>
      </c>
      <c r="O7" s="3">
        <v>0.54545454545454541</v>
      </c>
      <c r="P7" s="1">
        <v>0</v>
      </c>
      <c r="Q7" s="3">
        <v>0</v>
      </c>
      <c r="R7" s="3"/>
      <c r="S7" s="1">
        <v>0</v>
      </c>
      <c r="T7" s="3">
        <v>0</v>
      </c>
      <c r="U7" s="3"/>
      <c r="V7" s="1">
        <v>0</v>
      </c>
      <c r="W7" s="3">
        <v>0</v>
      </c>
      <c r="X7" s="3"/>
      <c r="Y7" s="3">
        <v>0.52222222222222225</v>
      </c>
    </row>
    <row r="8" spans="1:25" x14ac:dyDescent="0.25">
      <c r="A8" s="11" t="s">
        <v>12</v>
      </c>
      <c r="B8" s="10">
        <v>3975</v>
      </c>
      <c r="C8" s="10">
        <v>209.21052631578948</v>
      </c>
      <c r="D8" s="1">
        <v>19</v>
      </c>
      <c r="E8" s="1">
        <v>0</v>
      </c>
      <c r="F8" s="1">
        <v>19</v>
      </c>
      <c r="G8" s="1">
        <v>15</v>
      </c>
      <c r="H8" s="3">
        <v>0.78947368421052633</v>
      </c>
      <c r="I8" s="3">
        <v>0.34883720930232559</v>
      </c>
      <c r="J8" s="1">
        <v>2</v>
      </c>
      <c r="K8" s="3">
        <v>0.10526315789473684</v>
      </c>
      <c r="L8" s="3">
        <v>0.66666666666666663</v>
      </c>
      <c r="M8" s="1">
        <v>2</v>
      </c>
      <c r="N8" s="3">
        <v>0.10526315789473684</v>
      </c>
      <c r="O8" s="3">
        <v>0.33333333333333331</v>
      </c>
      <c r="P8" s="1">
        <v>0</v>
      </c>
      <c r="Q8" s="3">
        <v>0</v>
      </c>
      <c r="R8" s="3"/>
      <c r="S8" s="1">
        <v>0</v>
      </c>
      <c r="T8" s="3">
        <v>0</v>
      </c>
      <c r="U8" s="3"/>
      <c r="V8" s="1">
        <v>0</v>
      </c>
      <c r="W8" s="3">
        <v>0</v>
      </c>
      <c r="X8" s="3">
        <v>0</v>
      </c>
      <c r="Y8" s="3">
        <v>0.35849056603773582</v>
      </c>
    </row>
    <row r="9" spans="1:25" x14ac:dyDescent="0.25">
      <c r="A9" s="11" t="s">
        <v>8</v>
      </c>
      <c r="B9" s="10">
        <v>5005</v>
      </c>
      <c r="C9" s="10">
        <v>217.60869565217391</v>
      </c>
      <c r="D9" s="1">
        <v>23</v>
      </c>
      <c r="E9" s="1">
        <v>0</v>
      </c>
      <c r="F9" s="1">
        <v>23</v>
      </c>
      <c r="G9" s="1">
        <v>15</v>
      </c>
      <c r="H9" s="3">
        <v>0.65217391304347827</v>
      </c>
      <c r="I9" s="3">
        <v>0.625</v>
      </c>
      <c r="J9" s="1">
        <v>3</v>
      </c>
      <c r="K9" s="3">
        <v>0.13043478260869565</v>
      </c>
      <c r="L9" s="3">
        <v>0.42857142857142855</v>
      </c>
      <c r="M9" s="1">
        <v>4</v>
      </c>
      <c r="N9" s="3">
        <v>0.17391304347826086</v>
      </c>
      <c r="O9" s="3">
        <v>0.66666666666666663</v>
      </c>
      <c r="P9" s="1">
        <v>0</v>
      </c>
      <c r="Q9" s="3">
        <v>0</v>
      </c>
      <c r="R9" s="3"/>
      <c r="S9" s="1">
        <v>0</v>
      </c>
      <c r="T9" s="3">
        <v>0</v>
      </c>
      <c r="U9" s="3"/>
      <c r="V9" s="1">
        <v>1</v>
      </c>
      <c r="W9" s="3">
        <v>4.3478260869565216E-2</v>
      </c>
      <c r="X9" s="3">
        <v>1</v>
      </c>
      <c r="Y9" s="3">
        <v>0.60526315789473684</v>
      </c>
    </row>
    <row r="10" spans="1:25" x14ac:dyDescent="0.25">
      <c r="A10" s="11" t="s">
        <v>48</v>
      </c>
      <c r="B10" s="10">
        <v>57155</v>
      </c>
      <c r="C10" s="10">
        <v>145.4325699745547</v>
      </c>
      <c r="D10" s="1">
        <v>393</v>
      </c>
      <c r="E10" s="1">
        <v>31</v>
      </c>
      <c r="F10" s="1">
        <v>362</v>
      </c>
      <c r="G10" s="1">
        <v>327</v>
      </c>
      <c r="H10" s="3">
        <v>0.90331491712707179</v>
      </c>
      <c r="I10" s="3">
        <v>0.71553610503282272</v>
      </c>
      <c r="J10" s="1">
        <v>7</v>
      </c>
      <c r="K10" s="3">
        <v>1.9337016574585635E-2</v>
      </c>
      <c r="L10" s="3">
        <v>0.53846153846153844</v>
      </c>
      <c r="M10" s="1">
        <v>25</v>
      </c>
      <c r="N10" s="3">
        <v>6.9060773480662987E-2</v>
      </c>
      <c r="O10" s="3">
        <v>0.65789473684210531</v>
      </c>
      <c r="P10" s="1">
        <v>2</v>
      </c>
      <c r="Q10" s="3">
        <v>5.5248618784530384E-3</v>
      </c>
      <c r="R10" s="3">
        <v>0.4</v>
      </c>
      <c r="S10" s="1">
        <v>0</v>
      </c>
      <c r="T10" s="3">
        <v>0</v>
      </c>
      <c r="U10" s="3"/>
      <c r="V10" s="1">
        <v>0</v>
      </c>
      <c r="W10" s="3">
        <v>0</v>
      </c>
      <c r="X10" s="3"/>
      <c r="Y10" s="3">
        <v>0.7042801556420234</v>
      </c>
    </row>
    <row r="11" spans="1:25" x14ac:dyDescent="0.25">
      <c r="A11" s="11" t="s">
        <v>32</v>
      </c>
      <c r="B11" s="10">
        <v>16440</v>
      </c>
      <c r="C11" s="10">
        <v>274</v>
      </c>
      <c r="D11" s="1">
        <v>60</v>
      </c>
      <c r="E11" s="1">
        <v>6</v>
      </c>
      <c r="F11" s="1">
        <v>54</v>
      </c>
      <c r="G11" s="1">
        <v>46</v>
      </c>
      <c r="H11" s="3">
        <v>0.85185185185185186</v>
      </c>
      <c r="I11" s="3">
        <v>0.69696969696969702</v>
      </c>
      <c r="J11" s="1">
        <v>4</v>
      </c>
      <c r="K11" s="3">
        <v>7.407407407407407E-2</v>
      </c>
      <c r="L11" s="3">
        <v>0.8</v>
      </c>
      <c r="M11" s="1">
        <v>4</v>
      </c>
      <c r="N11" s="3">
        <v>7.407407407407407E-2</v>
      </c>
      <c r="O11" s="3">
        <v>0.66666666666666663</v>
      </c>
      <c r="P11" s="1">
        <v>0</v>
      </c>
      <c r="Q11" s="3">
        <v>0</v>
      </c>
      <c r="R11" s="3"/>
      <c r="S11" s="1">
        <v>0</v>
      </c>
      <c r="T11" s="3">
        <v>0</v>
      </c>
      <c r="U11" s="3"/>
      <c r="V11" s="1">
        <v>0</v>
      </c>
      <c r="W11" s="3">
        <v>0</v>
      </c>
      <c r="X11" s="3"/>
      <c r="Y11" s="3">
        <v>0.68354430379746833</v>
      </c>
    </row>
    <row r="12" spans="1:25" ht="24" x14ac:dyDescent="0.25">
      <c r="A12" s="11" t="s">
        <v>44</v>
      </c>
      <c r="B12" s="10">
        <v>46295</v>
      </c>
      <c r="C12" s="10">
        <v>261.55367231638417</v>
      </c>
      <c r="D12" s="1">
        <v>177</v>
      </c>
      <c r="E12" s="1">
        <v>5</v>
      </c>
      <c r="F12" s="1">
        <v>172</v>
      </c>
      <c r="G12" s="1">
        <v>149</v>
      </c>
      <c r="H12" s="3">
        <v>0.86627906976744184</v>
      </c>
      <c r="I12" s="3">
        <v>0.80978260869565222</v>
      </c>
      <c r="J12" s="1">
        <v>1</v>
      </c>
      <c r="K12" s="3">
        <v>5.8139534883720929E-3</v>
      </c>
      <c r="L12" s="3">
        <v>1</v>
      </c>
      <c r="M12" s="1">
        <v>18</v>
      </c>
      <c r="N12" s="3">
        <v>0.10465116279069768</v>
      </c>
      <c r="O12" s="3">
        <v>0.94736842105263153</v>
      </c>
      <c r="P12" s="1">
        <v>2</v>
      </c>
      <c r="Q12" s="3">
        <v>1.1627906976744186E-2</v>
      </c>
      <c r="R12" s="3">
        <v>1</v>
      </c>
      <c r="S12" s="1">
        <v>0</v>
      </c>
      <c r="T12" s="3">
        <v>0</v>
      </c>
      <c r="U12" s="3"/>
      <c r="V12" s="1">
        <v>1</v>
      </c>
      <c r="W12" s="3">
        <v>5.8139534883720929E-3</v>
      </c>
      <c r="X12" s="3">
        <v>1</v>
      </c>
      <c r="Y12" s="3">
        <v>0.82692307692307687</v>
      </c>
    </row>
    <row r="13" spans="1:25" x14ac:dyDescent="0.25">
      <c r="A13" s="11" t="s">
        <v>43</v>
      </c>
      <c r="B13" s="10">
        <v>4085</v>
      </c>
      <c r="C13" s="10">
        <v>83.367346938775512</v>
      </c>
      <c r="D13" s="1">
        <v>49</v>
      </c>
      <c r="E13" s="1">
        <v>4</v>
      </c>
      <c r="F13" s="1">
        <v>45</v>
      </c>
      <c r="G13" s="1">
        <v>37</v>
      </c>
      <c r="H13" s="3">
        <v>0.82222222222222219</v>
      </c>
      <c r="I13" s="3">
        <v>0.25874125874125875</v>
      </c>
      <c r="J13" s="1">
        <v>0</v>
      </c>
      <c r="K13" s="3">
        <v>0</v>
      </c>
      <c r="L13" s="3">
        <v>0</v>
      </c>
      <c r="M13" s="1">
        <v>8</v>
      </c>
      <c r="N13" s="3">
        <v>0.17777777777777778</v>
      </c>
      <c r="O13" s="3">
        <v>0.32</v>
      </c>
      <c r="P13" s="1">
        <v>0</v>
      </c>
      <c r="Q13" s="3">
        <v>0</v>
      </c>
      <c r="R13" s="3"/>
      <c r="S13" s="1">
        <v>0</v>
      </c>
      <c r="T13" s="3">
        <v>0</v>
      </c>
      <c r="U13" s="3"/>
      <c r="V13" s="1">
        <v>0</v>
      </c>
      <c r="W13" s="3">
        <v>0</v>
      </c>
      <c r="X13" s="3"/>
      <c r="Y13" s="3">
        <v>0.26011560693641617</v>
      </c>
    </row>
    <row r="14" spans="1:25" x14ac:dyDescent="0.25">
      <c r="A14" s="11" t="s">
        <v>35</v>
      </c>
      <c r="B14" s="10">
        <v>22800</v>
      </c>
      <c r="C14" s="10">
        <v>271.42857142857144</v>
      </c>
      <c r="D14" s="1">
        <v>84</v>
      </c>
      <c r="E14" s="1">
        <v>26</v>
      </c>
      <c r="F14" s="1">
        <v>58</v>
      </c>
      <c r="G14" s="1">
        <v>46</v>
      </c>
      <c r="H14" s="3">
        <v>0.7931034482758621</v>
      </c>
      <c r="I14" s="3">
        <v>0.73015873015873012</v>
      </c>
      <c r="J14" s="1">
        <v>0</v>
      </c>
      <c r="K14" s="3">
        <v>0</v>
      </c>
      <c r="L14" s="3">
        <v>0</v>
      </c>
      <c r="M14" s="1">
        <v>11</v>
      </c>
      <c r="N14" s="3">
        <v>0.18965517241379309</v>
      </c>
      <c r="O14" s="3">
        <v>0.6470588235294118</v>
      </c>
      <c r="P14" s="1">
        <v>0</v>
      </c>
      <c r="Q14" s="3">
        <v>0</v>
      </c>
      <c r="R14" s="3"/>
      <c r="S14" s="1">
        <v>0</v>
      </c>
      <c r="T14" s="3">
        <v>0</v>
      </c>
      <c r="U14" s="3"/>
      <c r="V14" s="1">
        <v>0</v>
      </c>
      <c r="W14" s="3">
        <v>0</v>
      </c>
      <c r="X14" s="3"/>
      <c r="Y14" s="3">
        <v>0.70731707317073167</v>
      </c>
    </row>
    <row r="15" spans="1:25" x14ac:dyDescent="0.25">
      <c r="A15" s="11" t="s">
        <v>45</v>
      </c>
      <c r="B15" s="10">
        <v>24840</v>
      </c>
      <c r="C15" s="10">
        <v>167.83783783783784</v>
      </c>
      <c r="D15" s="1">
        <v>148</v>
      </c>
      <c r="E15" s="1">
        <v>1</v>
      </c>
      <c r="F15" s="1">
        <v>147</v>
      </c>
      <c r="G15" s="1">
        <v>134</v>
      </c>
      <c r="H15" s="3">
        <v>0.91156462585034015</v>
      </c>
      <c r="I15" s="3">
        <v>0.6633663366336634</v>
      </c>
      <c r="J15" s="1">
        <v>1</v>
      </c>
      <c r="K15" s="3">
        <v>6.8027210884353739E-3</v>
      </c>
      <c r="L15" s="3">
        <v>0.5</v>
      </c>
      <c r="M15" s="1">
        <v>9</v>
      </c>
      <c r="N15" s="3">
        <v>6.1224489795918366E-2</v>
      </c>
      <c r="O15" s="3">
        <v>0.6</v>
      </c>
      <c r="P15" s="1">
        <v>3</v>
      </c>
      <c r="Q15" s="3">
        <v>2.0408163265306121E-2</v>
      </c>
      <c r="R15" s="3">
        <v>0.75</v>
      </c>
      <c r="S15" s="1">
        <v>0</v>
      </c>
      <c r="T15" s="3">
        <v>0</v>
      </c>
      <c r="U15" s="3"/>
      <c r="V15" s="1">
        <v>0</v>
      </c>
      <c r="W15" s="3">
        <v>0</v>
      </c>
      <c r="X15" s="3"/>
      <c r="Y15" s="3">
        <v>0.65919282511210764</v>
      </c>
    </row>
    <row r="16" spans="1:25" x14ac:dyDescent="0.25">
      <c r="A16" s="11" t="s">
        <v>13</v>
      </c>
      <c r="B16" s="10">
        <v>1570</v>
      </c>
      <c r="C16" s="10">
        <v>52.333333333333336</v>
      </c>
      <c r="D16" s="1">
        <v>30</v>
      </c>
      <c r="E16" s="1">
        <v>1</v>
      </c>
      <c r="F16" s="1">
        <v>29</v>
      </c>
      <c r="G16" s="1">
        <v>26</v>
      </c>
      <c r="H16" s="3">
        <v>0.89655172413793105</v>
      </c>
      <c r="I16" s="3">
        <v>0.5</v>
      </c>
      <c r="J16" s="1">
        <v>0</v>
      </c>
      <c r="K16" s="3">
        <v>0</v>
      </c>
      <c r="L16" s="3"/>
      <c r="M16" s="1">
        <v>3</v>
      </c>
      <c r="N16" s="3">
        <v>0.10344827586206896</v>
      </c>
      <c r="O16" s="3">
        <v>0.5</v>
      </c>
      <c r="P16" s="1">
        <v>0</v>
      </c>
      <c r="Q16" s="3">
        <v>0</v>
      </c>
      <c r="R16" s="3"/>
      <c r="S16" s="1">
        <v>0</v>
      </c>
      <c r="T16" s="3">
        <v>0</v>
      </c>
      <c r="U16" s="3"/>
      <c r="V16" s="1">
        <v>0</v>
      </c>
      <c r="W16" s="3">
        <v>0</v>
      </c>
      <c r="X16" s="3"/>
      <c r="Y16" s="3">
        <v>0.49152542372881358</v>
      </c>
    </row>
    <row r="17" spans="1:25" x14ac:dyDescent="0.25">
      <c r="A17" s="11" t="s">
        <v>21</v>
      </c>
      <c r="B17" s="10">
        <v>14260</v>
      </c>
      <c r="C17" s="10">
        <v>264.07407407407408</v>
      </c>
      <c r="D17" s="1">
        <v>54</v>
      </c>
      <c r="E17" s="1">
        <v>21</v>
      </c>
      <c r="F17" s="1">
        <v>33</v>
      </c>
      <c r="G17" s="1">
        <v>26</v>
      </c>
      <c r="H17" s="3">
        <v>0.78787878787878785</v>
      </c>
      <c r="I17" s="3">
        <v>0.66666666666666663</v>
      </c>
      <c r="J17" s="1">
        <v>2</v>
      </c>
      <c r="K17" s="3">
        <v>6.0606060606060608E-2</v>
      </c>
      <c r="L17" s="3">
        <v>1</v>
      </c>
      <c r="M17" s="1">
        <v>4</v>
      </c>
      <c r="N17" s="3">
        <v>0.12121212121212122</v>
      </c>
      <c r="O17" s="3">
        <v>1</v>
      </c>
      <c r="P17" s="1">
        <v>1</v>
      </c>
      <c r="Q17" s="3">
        <v>3.0303030303030304E-2</v>
      </c>
      <c r="R17" s="3">
        <v>1</v>
      </c>
      <c r="S17" s="1">
        <v>0</v>
      </c>
      <c r="T17" s="3">
        <v>0</v>
      </c>
      <c r="U17" s="3"/>
      <c r="V17" s="1">
        <v>0</v>
      </c>
      <c r="W17" s="3">
        <v>0</v>
      </c>
      <c r="X17" s="3"/>
      <c r="Y17" s="3">
        <v>0.71739130434782605</v>
      </c>
    </row>
    <row r="18" spans="1:25" x14ac:dyDescent="0.25">
      <c r="A18" s="11" t="s">
        <v>14</v>
      </c>
      <c r="B18" s="10">
        <v>10650</v>
      </c>
      <c r="C18" s="10">
        <v>266.25</v>
      </c>
      <c r="D18" s="1">
        <v>40</v>
      </c>
      <c r="E18" s="1">
        <v>0</v>
      </c>
      <c r="F18" s="1">
        <v>40</v>
      </c>
      <c r="G18" s="1">
        <v>37</v>
      </c>
      <c r="H18" s="3">
        <v>0.92500000000000004</v>
      </c>
      <c r="I18" s="3">
        <v>0.67272727272727273</v>
      </c>
      <c r="J18" s="1">
        <v>1</v>
      </c>
      <c r="K18" s="3">
        <v>2.5000000000000001E-2</v>
      </c>
      <c r="L18" s="3">
        <v>1</v>
      </c>
      <c r="M18" s="1">
        <v>2</v>
      </c>
      <c r="N18" s="3">
        <v>0.05</v>
      </c>
      <c r="O18" s="3">
        <v>0.4</v>
      </c>
      <c r="P18" s="1">
        <v>0</v>
      </c>
      <c r="Q18" s="3">
        <v>0</v>
      </c>
      <c r="R18" s="3"/>
      <c r="S18" s="1">
        <v>0</v>
      </c>
      <c r="T18" s="3">
        <v>0</v>
      </c>
      <c r="U18" s="3"/>
      <c r="V18" s="1">
        <v>0</v>
      </c>
      <c r="W18" s="3">
        <v>0</v>
      </c>
      <c r="X18" s="3"/>
      <c r="Y18" s="3">
        <v>0.65573770491803274</v>
      </c>
    </row>
    <row r="19" spans="1:25" x14ac:dyDescent="0.25">
      <c r="A19" s="11" t="s">
        <v>112</v>
      </c>
      <c r="B19" s="10">
        <v>7785</v>
      </c>
      <c r="C19" s="10">
        <v>199.61538461538461</v>
      </c>
      <c r="D19" s="1">
        <v>39</v>
      </c>
      <c r="E19" s="1">
        <v>6</v>
      </c>
      <c r="F19" s="1">
        <v>33</v>
      </c>
      <c r="G19" s="1">
        <v>32</v>
      </c>
      <c r="H19" s="3">
        <v>0.96969696969696972</v>
      </c>
      <c r="I19" s="3">
        <v>0.58181818181818179</v>
      </c>
      <c r="J19" s="1">
        <v>1</v>
      </c>
      <c r="K19" s="3">
        <v>3.0303030303030304E-2</v>
      </c>
      <c r="L19" s="3">
        <v>0.5</v>
      </c>
      <c r="M19" s="1">
        <v>0</v>
      </c>
      <c r="N19" s="3">
        <v>0</v>
      </c>
      <c r="O19" s="3">
        <v>0</v>
      </c>
      <c r="P19" s="1">
        <v>0</v>
      </c>
      <c r="Q19" s="3">
        <v>0</v>
      </c>
      <c r="R19" s="3"/>
      <c r="S19" s="1">
        <v>0</v>
      </c>
      <c r="T19" s="3">
        <v>0</v>
      </c>
      <c r="U19" s="3"/>
      <c r="V19" s="1">
        <v>0</v>
      </c>
      <c r="W19" s="3">
        <v>0</v>
      </c>
      <c r="X19" s="3"/>
      <c r="Y19" s="3">
        <v>0.55932203389830504</v>
      </c>
    </row>
    <row r="20" spans="1:25" x14ac:dyDescent="0.25">
      <c r="A20" s="11" t="s">
        <v>34</v>
      </c>
      <c r="B20" s="10">
        <v>14460</v>
      </c>
      <c r="C20" s="10">
        <v>267.77777777777777</v>
      </c>
      <c r="D20" s="1">
        <v>54</v>
      </c>
      <c r="E20" s="1">
        <v>1</v>
      </c>
      <c r="F20" s="1">
        <v>53</v>
      </c>
      <c r="G20" s="1">
        <v>44</v>
      </c>
      <c r="H20" s="3">
        <v>0.83018867924528306</v>
      </c>
      <c r="I20" s="3">
        <v>0.4943820224719101</v>
      </c>
      <c r="J20" s="1">
        <v>3</v>
      </c>
      <c r="K20" s="3">
        <v>5.6603773584905662E-2</v>
      </c>
      <c r="L20" s="3">
        <v>0.75</v>
      </c>
      <c r="M20" s="1">
        <v>6</v>
      </c>
      <c r="N20" s="3">
        <v>0.11320754716981132</v>
      </c>
      <c r="O20" s="3">
        <v>0.42857142857142855</v>
      </c>
      <c r="P20" s="1">
        <v>0</v>
      </c>
      <c r="Q20" s="3">
        <v>0</v>
      </c>
      <c r="R20" s="3"/>
      <c r="S20" s="1">
        <v>0</v>
      </c>
      <c r="T20" s="3">
        <v>0</v>
      </c>
      <c r="U20" s="3"/>
      <c r="V20" s="1">
        <v>0</v>
      </c>
      <c r="W20" s="3">
        <v>0</v>
      </c>
      <c r="X20" s="3"/>
      <c r="Y20" s="3">
        <v>0.49074074074074076</v>
      </c>
    </row>
    <row r="21" spans="1:25" ht="24" x14ac:dyDescent="0.25">
      <c r="A21" s="11" t="s">
        <v>11</v>
      </c>
      <c r="B21" s="10">
        <v>13610</v>
      </c>
      <c r="C21" s="10">
        <v>283.54166666666669</v>
      </c>
      <c r="D21" s="1">
        <v>48</v>
      </c>
      <c r="E21" s="1">
        <v>0</v>
      </c>
      <c r="F21" s="1">
        <v>48</v>
      </c>
      <c r="G21" s="1">
        <v>41</v>
      </c>
      <c r="H21" s="3">
        <v>0.85416666666666663</v>
      </c>
      <c r="I21" s="3">
        <v>0.85416666666666663</v>
      </c>
      <c r="J21" s="1">
        <v>1</v>
      </c>
      <c r="K21" s="3">
        <v>2.0833333333333332E-2</v>
      </c>
      <c r="L21" s="3">
        <v>1</v>
      </c>
      <c r="M21" s="1">
        <v>6</v>
      </c>
      <c r="N21" s="3">
        <v>0.125</v>
      </c>
      <c r="O21" s="3">
        <v>0.75</v>
      </c>
      <c r="P21" s="1">
        <v>0</v>
      </c>
      <c r="Q21" s="3">
        <v>0</v>
      </c>
      <c r="R21" s="3"/>
      <c r="S21" s="1">
        <v>0</v>
      </c>
      <c r="T21" s="3">
        <v>0</v>
      </c>
      <c r="U21" s="3"/>
      <c r="V21" s="1">
        <v>0</v>
      </c>
      <c r="W21" s="3">
        <v>0</v>
      </c>
      <c r="X21" s="3"/>
      <c r="Y21" s="3">
        <v>0.84210526315789469</v>
      </c>
    </row>
    <row r="22" spans="1:25" x14ac:dyDescent="0.25">
      <c r="A22" s="11" t="s">
        <v>41</v>
      </c>
      <c r="B22" s="10">
        <v>31120</v>
      </c>
      <c r="C22" s="10">
        <v>263.72881355932202</v>
      </c>
      <c r="D22" s="1">
        <v>118</v>
      </c>
      <c r="E22" s="1">
        <v>5</v>
      </c>
      <c r="F22" s="1">
        <v>113</v>
      </c>
      <c r="G22" s="1">
        <v>83</v>
      </c>
      <c r="H22" s="3">
        <v>0.73451327433628322</v>
      </c>
      <c r="I22" s="3">
        <v>0.72173913043478266</v>
      </c>
      <c r="J22" s="1">
        <v>12</v>
      </c>
      <c r="K22" s="3">
        <v>0.10619469026548672</v>
      </c>
      <c r="L22" s="3">
        <v>0.75</v>
      </c>
      <c r="M22" s="1">
        <v>12</v>
      </c>
      <c r="N22" s="3">
        <v>0.10619469026548672</v>
      </c>
      <c r="O22" s="3">
        <v>0.63157894736842102</v>
      </c>
      <c r="P22" s="1">
        <v>2</v>
      </c>
      <c r="Q22" s="3">
        <v>1.7699115044247787E-2</v>
      </c>
      <c r="R22" s="3">
        <v>1</v>
      </c>
      <c r="S22" s="1">
        <v>0</v>
      </c>
      <c r="T22" s="3">
        <v>0</v>
      </c>
      <c r="U22" s="3"/>
      <c r="V22" s="1">
        <v>0</v>
      </c>
      <c r="W22" s="3">
        <v>0</v>
      </c>
      <c r="X22" s="3"/>
      <c r="Y22" s="3">
        <v>0.71974522292993626</v>
      </c>
    </row>
    <row r="23" spans="1:25" x14ac:dyDescent="0.25">
      <c r="A23" s="11" t="s">
        <v>24</v>
      </c>
      <c r="B23" s="10">
        <v>14785</v>
      </c>
      <c r="C23" s="10">
        <v>234.68253968253967</v>
      </c>
      <c r="D23" s="1">
        <v>63</v>
      </c>
      <c r="E23" s="1">
        <v>0</v>
      </c>
      <c r="F23" s="1">
        <v>63</v>
      </c>
      <c r="G23" s="1">
        <v>53</v>
      </c>
      <c r="H23" s="3">
        <v>0.84126984126984128</v>
      </c>
      <c r="I23" s="3">
        <v>0.79104477611940294</v>
      </c>
      <c r="J23" s="1">
        <v>5</v>
      </c>
      <c r="K23" s="3">
        <v>7.9365079365079361E-2</v>
      </c>
      <c r="L23" s="3">
        <v>1</v>
      </c>
      <c r="M23" s="1">
        <v>5</v>
      </c>
      <c r="N23" s="3">
        <v>7.9365079365079361E-2</v>
      </c>
      <c r="O23" s="3">
        <v>0.83333333333333337</v>
      </c>
      <c r="P23" s="1">
        <v>0</v>
      </c>
      <c r="Q23" s="3">
        <v>0</v>
      </c>
      <c r="R23" s="3"/>
      <c r="S23" s="1">
        <v>0</v>
      </c>
      <c r="T23" s="3">
        <v>0</v>
      </c>
      <c r="U23" s="3"/>
      <c r="V23" s="1">
        <v>0</v>
      </c>
      <c r="W23" s="3">
        <v>0</v>
      </c>
      <c r="X23" s="3"/>
      <c r="Y23" s="3">
        <v>0.80769230769230771</v>
      </c>
    </row>
    <row r="24" spans="1:25" x14ac:dyDescent="0.25">
      <c r="A24" s="11" t="s">
        <v>46</v>
      </c>
      <c r="B24" s="10">
        <v>51285</v>
      </c>
      <c r="C24" s="10">
        <v>250.17073170731706</v>
      </c>
      <c r="D24" s="1">
        <v>205</v>
      </c>
      <c r="E24" s="1">
        <v>40</v>
      </c>
      <c r="F24" s="1">
        <v>165</v>
      </c>
      <c r="G24" s="1">
        <v>155</v>
      </c>
      <c r="H24" s="3">
        <v>0.93939393939393945</v>
      </c>
      <c r="I24" s="3">
        <v>0.82010582010582012</v>
      </c>
      <c r="J24" s="1">
        <v>3</v>
      </c>
      <c r="K24" s="3">
        <v>1.8181818181818181E-2</v>
      </c>
      <c r="L24" s="3">
        <v>0.75</v>
      </c>
      <c r="M24" s="1">
        <v>3</v>
      </c>
      <c r="N24" s="3">
        <v>1.8181818181818181E-2</v>
      </c>
      <c r="O24" s="3">
        <v>0.42857142857142855</v>
      </c>
      <c r="P24" s="1">
        <v>3</v>
      </c>
      <c r="Q24" s="3">
        <v>1.8181818181818181E-2</v>
      </c>
      <c r="R24" s="3">
        <v>0.5</v>
      </c>
      <c r="S24" s="1">
        <v>0</v>
      </c>
      <c r="T24" s="3">
        <v>0</v>
      </c>
      <c r="U24" s="3"/>
      <c r="V24" s="1">
        <v>0</v>
      </c>
      <c r="W24" s="3">
        <v>0</v>
      </c>
      <c r="X24" s="3">
        <v>0</v>
      </c>
      <c r="Y24" s="3">
        <v>0.78947368421052633</v>
      </c>
    </row>
    <row r="25" spans="1:25" x14ac:dyDescent="0.25">
      <c r="A25" s="11" t="s">
        <v>37</v>
      </c>
      <c r="B25" s="10">
        <v>35055</v>
      </c>
      <c r="C25" s="10">
        <v>315.81081081081084</v>
      </c>
      <c r="D25" s="1">
        <v>111</v>
      </c>
      <c r="E25" s="1">
        <v>11</v>
      </c>
      <c r="F25" s="1">
        <v>100</v>
      </c>
      <c r="G25" s="1">
        <v>85</v>
      </c>
      <c r="H25" s="3">
        <v>0.85</v>
      </c>
      <c r="I25" s="3">
        <v>0.76576576576576572</v>
      </c>
      <c r="J25" s="1">
        <v>3</v>
      </c>
      <c r="K25" s="3">
        <v>0.03</v>
      </c>
      <c r="L25" s="3">
        <v>1</v>
      </c>
      <c r="M25" s="1">
        <v>10</v>
      </c>
      <c r="N25" s="3">
        <v>0.1</v>
      </c>
      <c r="O25" s="3">
        <v>0.83333333333333337</v>
      </c>
      <c r="P25" s="1">
        <v>1</v>
      </c>
      <c r="Q25" s="3">
        <v>0.01</v>
      </c>
      <c r="R25" s="3">
        <v>1</v>
      </c>
      <c r="S25" s="1">
        <v>0</v>
      </c>
      <c r="T25" s="3">
        <v>0</v>
      </c>
      <c r="U25" s="3"/>
      <c r="V25" s="1">
        <v>0</v>
      </c>
      <c r="W25" s="3">
        <v>0</v>
      </c>
      <c r="X25" s="3"/>
      <c r="Y25" s="3">
        <v>0.78125</v>
      </c>
    </row>
    <row r="26" spans="1:25" ht="24" x14ac:dyDescent="0.25">
      <c r="A26" s="11" t="s">
        <v>39</v>
      </c>
      <c r="B26" s="10">
        <v>26900</v>
      </c>
      <c r="C26" s="10">
        <v>244.54545454545453</v>
      </c>
      <c r="D26" s="1">
        <v>110</v>
      </c>
      <c r="E26" s="1">
        <v>0</v>
      </c>
      <c r="F26" s="1">
        <v>110</v>
      </c>
      <c r="G26" s="1">
        <v>97</v>
      </c>
      <c r="H26" s="3">
        <v>0.88181818181818183</v>
      </c>
      <c r="I26" s="3">
        <v>0.73484848484848486</v>
      </c>
      <c r="J26" s="1">
        <v>1</v>
      </c>
      <c r="K26" s="3">
        <v>9.0909090909090905E-3</v>
      </c>
      <c r="L26" s="3">
        <v>0.5</v>
      </c>
      <c r="M26" s="1">
        <v>9</v>
      </c>
      <c r="N26" s="3">
        <v>8.1818181818181818E-2</v>
      </c>
      <c r="O26" s="3">
        <v>0.5625</v>
      </c>
      <c r="P26" s="1">
        <v>1</v>
      </c>
      <c r="Q26" s="3">
        <v>9.0909090909090905E-3</v>
      </c>
      <c r="R26" s="3">
        <v>0.33333333333333331</v>
      </c>
      <c r="S26" s="1">
        <v>0</v>
      </c>
      <c r="T26" s="3">
        <v>0</v>
      </c>
      <c r="U26" s="3"/>
      <c r="V26" s="1">
        <v>0</v>
      </c>
      <c r="W26" s="3">
        <v>0</v>
      </c>
      <c r="X26" s="3"/>
      <c r="Y26" s="3">
        <v>0.70967741935483875</v>
      </c>
    </row>
    <row r="27" spans="1:25" x14ac:dyDescent="0.25">
      <c r="A27" s="11" t="s">
        <v>1</v>
      </c>
      <c r="B27" s="10">
        <v>6480</v>
      </c>
      <c r="C27" s="10">
        <v>270</v>
      </c>
      <c r="D27" s="1">
        <v>24</v>
      </c>
      <c r="E27" s="1">
        <v>0</v>
      </c>
      <c r="F27" s="1">
        <v>24</v>
      </c>
      <c r="G27" s="1">
        <v>24</v>
      </c>
      <c r="H27" s="3">
        <v>1</v>
      </c>
      <c r="I27" s="3">
        <v>0.75</v>
      </c>
      <c r="J27" s="1">
        <v>0</v>
      </c>
      <c r="K27" s="3">
        <v>0</v>
      </c>
      <c r="L27" s="3"/>
      <c r="M27" s="1">
        <v>0</v>
      </c>
      <c r="N27" s="3">
        <v>0</v>
      </c>
      <c r="O27" s="3"/>
      <c r="P27" s="1">
        <v>0</v>
      </c>
      <c r="Q27" s="3">
        <v>0</v>
      </c>
      <c r="R27" s="3"/>
      <c r="S27" s="1">
        <v>0</v>
      </c>
      <c r="T27" s="3">
        <v>0</v>
      </c>
      <c r="U27" s="3"/>
      <c r="V27" s="1">
        <v>0</v>
      </c>
      <c r="W27" s="3">
        <v>0</v>
      </c>
      <c r="X27" s="3">
        <v>0</v>
      </c>
      <c r="Y27" s="3">
        <v>0.70588235294117652</v>
      </c>
    </row>
    <row r="28" spans="1:25" x14ac:dyDescent="0.25">
      <c r="A28" s="11" t="s">
        <v>42</v>
      </c>
      <c r="B28" s="10">
        <v>48950</v>
      </c>
      <c r="C28" s="10">
        <v>330.74324324324323</v>
      </c>
      <c r="D28" s="1">
        <v>148</v>
      </c>
      <c r="E28" s="1">
        <v>15</v>
      </c>
      <c r="F28" s="1">
        <v>133</v>
      </c>
      <c r="G28" s="1">
        <v>71</v>
      </c>
      <c r="H28" s="3">
        <v>0.53383458646616544</v>
      </c>
      <c r="I28" s="3">
        <v>0.797752808988764</v>
      </c>
      <c r="J28" s="1">
        <v>21</v>
      </c>
      <c r="K28" s="3">
        <v>0.15789473684210525</v>
      </c>
      <c r="L28" s="3">
        <v>0.875</v>
      </c>
      <c r="M28" s="1">
        <v>31</v>
      </c>
      <c r="N28" s="3">
        <v>0.23308270676691728</v>
      </c>
      <c r="O28" s="3">
        <v>0.73809523809523814</v>
      </c>
      <c r="P28" s="1">
        <v>4</v>
      </c>
      <c r="Q28" s="3">
        <v>3.007518796992481E-2</v>
      </c>
      <c r="R28" s="3">
        <v>0.5714285714285714</v>
      </c>
      <c r="S28" s="1">
        <v>0</v>
      </c>
      <c r="T28" s="3">
        <v>0</v>
      </c>
      <c r="U28" s="3"/>
      <c r="V28" s="1">
        <v>1</v>
      </c>
      <c r="W28" s="3">
        <v>7.5187969924812026E-3</v>
      </c>
      <c r="X28" s="3">
        <v>1</v>
      </c>
      <c r="Y28" s="3">
        <v>0.77325581395348841</v>
      </c>
    </row>
    <row r="29" spans="1:25" x14ac:dyDescent="0.25">
      <c r="A29" s="11" t="s">
        <v>17</v>
      </c>
      <c r="B29" s="10">
        <v>6920</v>
      </c>
      <c r="C29" s="10">
        <v>192.22222222222223</v>
      </c>
      <c r="D29" s="1">
        <v>36</v>
      </c>
      <c r="E29" s="1">
        <v>6</v>
      </c>
      <c r="F29" s="1">
        <v>30</v>
      </c>
      <c r="G29" s="1">
        <v>21</v>
      </c>
      <c r="H29" s="3">
        <v>0.7</v>
      </c>
      <c r="I29" s="3">
        <v>0.52500000000000002</v>
      </c>
      <c r="J29" s="1">
        <v>2</v>
      </c>
      <c r="K29" s="3">
        <v>6.6666666666666666E-2</v>
      </c>
      <c r="L29" s="3">
        <v>0.5</v>
      </c>
      <c r="M29" s="1">
        <v>4</v>
      </c>
      <c r="N29" s="3">
        <v>0.13333333333333333</v>
      </c>
      <c r="O29" s="3">
        <v>1</v>
      </c>
      <c r="P29" s="1">
        <v>1</v>
      </c>
      <c r="Q29" s="3">
        <v>3.3333333333333333E-2</v>
      </c>
      <c r="R29" s="3">
        <v>1</v>
      </c>
      <c r="S29" s="1">
        <v>0</v>
      </c>
      <c r="T29" s="3">
        <v>0</v>
      </c>
      <c r="U29" s="3"/>
      <c r="V29" s="1">
        <v>1</v>
      </c>
      <c r="W29" s="3">
        <v>3.3333333333333333E-2</v>
      </c>
      <c r="X29" s="3">
        <v>0.5</v>
      </c>
      <c r="Y29" s="3">
        <v>0.57692307692307687</v>
      </c>
    </row>
    <row r="30" spans="1:25" x14ac:dyDescent="0.25">
      <c r="A30" s="11" t="s">
        <v>26</v>
      </c>
      <c r="B30" s="10">
        <v>16725</v>
      </c>
      <c r="C30" s="10">
        <v>327.94117647058823</v>
      </c>
      <c r="D30" s="1">
        <v>51</v>
      </c>
      <c r="E30" s="1">
        <v>12</v>
      </c>
      <c r="F30" s="1">
        <v>39</v>
      </c>
      <c r="G30" s="1">
        <v>27</v>
      </c>
      <c r="H30" s="3">
        <v>0.69230769230769229</v>
      </c>
      <c r="I30" s="3">
        <v>0.51923076923076927</v>
      </c>
      <c r="J30" s="1">
        <v>3</v>
      </c>
      <c r="K30" s="3">
        <v>7.6923076923076927E-2</v>
      </c>
      <c r="L30" s="3">
        <v>0.6</v>
      </c>
      <c r="M30" s="1">
        <v>7</v>
      </c>
      <c r="N30" s="3">
        <v>0.17948717948717949</v>
      </c>
      <c r="O30" s="3">
        <v>0.77777777777777779</v>
      </c>
      <c r="P30" s="1">
        <v>0</v>
      </c>
      <c r="Q30" s="3">
        <v>0</v>
      </c>
      <c r="R30" s="3"/>
      <c r="S30" s="1">
        <v>0</v>
      </c>
      <c r="T30" s="3">
        <v>0</v>
      </c>
      <c r="U30" s="3"/>
      <c r="V30" s="1">
        <v>0</v>
      </c>
      <c r="W30" s="3">
        <v>0</v>
      </c>
      <c r="X30" s="3"/>
      <c r="Y30" s="3">
        <v>0.57352941176470584</v>
      </c>
    </row>
    <row r="31" spans="1:25" x14ac:dyDescent="0.25">
      <c r="A31" s="11" t="s">
        <v>23</v>
      </c>
      <c r="B31" s="10">
        <v>7530</v>
      </c>
      <c r="C31" s="10">
        <v>144.80769230769232</v>
      </c>
      <c r="D31" s="1">
        <v>52</v>
      </c>
      <c r="E31" s="1">
        <v>5</v>
      </c>
      <c r="F31" s="1">
        <v>47</v>
      </c>
      <c r="G31" s="1">
        <v>36</v>
      </c>
      <c r="H31" s="3">
        <v>0.76595744680851063</v>
      </c>
      <c r="I31" s="3">
        <v>0.67924528301886788</v>
      </c>
      <c r="J31" s="1">
        <v>0</v>
      </c>
      <c r="K31" s="3">
        <v>0</v>
      </c>
      <c r="L31" s="3"/>
      <c r="M31" s="1">
        <v>9</v>
      </c>
      <c r="N31" s="3">
        <v>0.19148936170212766</v>
      </c>
      <c r="O31" s="3">
        <v>0.75</v>
      </c>
      <c r="P31" s="1">
        <v>1</v>
      </c>
      <c r="Q31" s="3">
        <v>2.1276595744680851E-2</v>
      </c>
      <c r="R31" s="3">
        <v>1</v>
      </c>
      <c r="S31" s="1">
        <v>0</v>
      </c>
      <c r="T31" s="3">
        <v>0</v>
      </c>
      <c r="U31" s="3"/>
      <c r="V31" s="1">
        <v>0</v>
      </c>
      <c r="W31" s="3">
        <v>0</v>
      </c>
      <c r="X31" s="3"/>
      <c r="Y31" s="3">
        <v>0.70149253731343286</v>
      </c>
    </row>
    <row r="32" spans="1:25" x14ac:dyDescent="0.25">
      <c r="A32" s="11" t="s">
        <v>18</v>
      </c>
      <c r="B32" s="10">
        <v>7015</v>
      </c>
      <c r="C32" s="10">
        <v>226.29032258064515</v>
      </c>
      <c r="D32" s="1">
        <v>31</v>
      </c>
      <c r="E32" s="1">
        <v>2</v>
      </c>
      <c r="F32" s="1">
        <v>29</v>
      </c>
      <c r="G32" s="1">
        <v>19</v>
      </c>
      <c r="H32" s="3">
        <v>0.65517241379310343</v>
      </c>
      <c r="I32" s="3">
        <v>0.48717948717948717</v>
      </c>
      <c r="J32" s="1">
        <v>5</v>
      </c>
      <c r="K32" s="3">
        <v>0.17241379310344829</v>
      </c>
      <c r="L32" s="3">
        <v>0.55555555555555558</v>
      </c>
      <c r="M32" s="1">
        <v>2</v>
      </c>
      <c r="N32" s="3">
        <v>6.8965517241379309E-2</v>
      </c>
      <c r="O32" s="3">
        <v>0.5</v>
      </c>
      <c r="P32" s="1">
        <v>3</v>
      </c>
      <c r="Q32" s="3">
        <v>0.10344827586206896</v>
      </c>
      <c r="R32" s="3">
        <v>1</v>
      </c>
      <c r="S32" s="1">
        <v>0</v>
      </c>
      <c r="T32" s="3">
        <v>0</v>
      </c>
      <c r="U32" s="3"/>
      <c r="V32" s="1">
        <v>0</v>
      </c>
      <c r="W32" s="3">
        <v>0</v>
      </c>
      <c r="X32" s="3"/>
      <c r="Y32" s="3">
        <v>0.50877192982456143</v>
      </c>
    </row>
    <row r="33" spans="1:25" x14ac:dyDescent="0.25">
      <c r="A33" s="11" t="s">
        <v>27</v>
      </c>
      <c r="B33" s="10">
        <v>6355</v>
      </c>
      <c r="C33" s="10">
        <v>235.37037037037038</v>
      </c>
      <c r="D33" s="1">
        <v>27</v>
      </c>
      <c r="E33" s="1">
        <v>2</v>
      </c>
      <c r="F33" s="1">
        <v>25</v>
      </c>
      <c r="G33" s="1">
        <v>20</v>
      </c>
      <c r="H33" s="3">
        <v>0.8</v>
      </c>
      <c r="I33" s="3">
        <v>0.32786885245901637</v>
      </c>
      <c r="J33" s="1">
        <v>0</v>
      </c>
      <c r="K33" s="3">
        <v>0</v>
      </c>
      <c r="L33" s="3">
        <v>0</v>
      </c>
      <c r="M33" s="1">
        <v>5</v>
      </c>
      <c r="N33" s="3">
        <v>0.2</v>
      </c>
      <c r="O33" s="3">
        <v>0.35714285714285715</v>
      </c>
      <c r="P33" s="1">
        <v>0</v>
      </c>
      <c r="Q33" s="3">
        <v>0</v>
      </c>
      <c r="R33" s="3">
        <v>0</v>
      </c>
      <c r="S33" s="1">
        <v>0</v>
      </c>
      <c r="T33" s="3">
        <v>0</v>
      </c>
      <c r="U33" s="3"/>
      <c r="V33" s="1">
        <v>0</v>
      </c>
      <c r="W33" s="3">
        <v>0</v>
      </c>
      <c r="X33" s="3">
        <v>0</v>
      </c>
      <c r="Y33" s="3">
        <v>0.3048780487804878</v>
      </c>
    </row>
    <row r="34" spans="1:25" x14ac:dyDescent="0.25">
      <c r="A34" s="12" t="s">
        <v>64</v>
      </c>
      <c r="B34" s="10">
        <v>13410</v>
      </c>
      <c r="C34" s="10">
        <v>191.57142857142858</v>
      </c>
      <c r="D34" s="1">
        <v>70</v>
      </c>
      <c r="E34" s="1">
        <v>27</v>
      </c>
      <c r="F34" s="1">
        <v>43</v>
      </c>
      <c r="G34" s="1">
        <v>38</v>
      </c>
      <c r="H34" s="3">
        <v>0.88372093023255816</v>
      </c>
      <c r="I34" s="3">
        <v>0.62295081967213117</v>
      </c>
      <c r="J34" s="1">
        <v>1</v>
      </c>
      <c r="K34" s="3">
        <v>2.3255813953488372E-2</v>
      </c>
      <c r="L34" s="3">
        <v>0.5</v>
      </c>
      <c r="M34" s="1">
        <v>2</v>
      </c>
      <c r="N34" s="3">
        <v>4.6511627906976744E-2</v>
      </c>
      <c r="O34" s="3">
        <v>0.66666666666666663</v>
      </c>
      <c r="P34" s="1">
        <v>2</v>
      </c>
      <c r="Q34" s="3">
        <v>4.6511627906976744E-2</v>
      </c>
      <c r="R34" s="3">
        <v>1</v>
      </c>
      <c r="S34" s="1">
        <v>0</v>
      </c>
      <c r="T34" s="3">
        <v>0</v>
      </c>
      <c r="U34" s="3"/>
      <c r="V34" s="1">
        <v>0</v>
      </c>
      <c r="W34" s="3">
        <v>0</v>
      </c>
      <c r="X34" s="3"/>
      <c r="Y34" s="3">
        <v>0.63235294117647056</v>
      </c>
    </row>
    <row r="35" spans="1:25" x14ac:dyDescent="0.25">
      <c r="A35" s="11" t="s">
        <v>10</v>
      </c>
      <c r="B35" s="10">
        <v>9200</v>
      </c>
      <c r="C35" s="10">
        <v>287.5</v>
      </c>
      <c r="D35" s="1">
        <v>32</v>
      </c>
      <c r="E35" s="1">
        <v>3</v>
      </c>
      <c r="F35" s="1">
        <v>29</v>
      </c>
      <c r="G35" s="1">
        <v>26</v>
      </c>
      <c r="H35" s="3">
        <v>0.89655172413793105</v>
      </c>
      <c r="I35" s="3">
        <v>0.60465116279069764</v>
      </c>
      <c r="J35" s="1">
        <v>0</v>
      </c>
      <c r="K35" s="3">
        <v>0</v>
      </c>
      <c r="L35" s="3"/>
      <c r="M35" s="1">
        <v>2</v>
      </c>
      <c r="N35" s="3">
        <v>6.8965517241379309E-2</v>
      </c>
      <c r="O35" s="3">
        <v>0.5</v>
      </c>
      <c r="P35" s="1">
        <v>0</v>
      </c>
      <c r="Q35" s="3">
        <v>0</v>
      </c>
      <c r="R35" s="3">
        <v>0</v>
      </c>
      <c r="S35" s="1">
        <v>0</v>
      </c>
      <c r="T35" s="3">
        <v>0</v>
      </c>
      <c r="U35" s="3"/>
      <c r="V35" s="1">
        <v>1</v>
      </c>
      <c r="W35" s="3">
        <v>3.4482758620689655E-2</v>
      </c>
      <c r="X35" s="3">
        <v>1</v>
      </c>
      <c r="Y35" s="3">
        <v>0.59183673469387754</v>
      </c>
    </row>
    <row r="36" spans="1:25" x14ac:dyDescent="0.25">
      <c r="A36" s="11" t="s">
        <v>22</v>
      </c>
      <c r="B36" s="10">
        <v>8720</v>
      </c>
      <c r="C36" s="10">
        <v>256.47058823529414</v>
      </c>
      <c r="D36" s="1">
        <v>34</v>
      </c>
      <c r="E36" s="1">
        <v>1</v>
      </c>
      <c r="F36" s="1">
        <v>33</v>
      </c>
      <c r="G36" s="1">
        <v>27</v>
      </c>
      <c r="H36" s="3">
        <v>0.81818181818181823</v>
      </c>
      <c r="I36" s="3">
        <v>0.5</v>
      </c>
      <c r="J36" s="1">
        <v>0</v>
      </c>
      <c r="K36" s="3">
        <v>0</v>
      </c>
      <c r="L36" s="3">
        <v>0</v>
      </c>
      <c r="M36" s="1">
        <v>6</v>
      </c>
      <c r="N36" s="3">
        <v>0.18181818181818182</v>
      </c>
      <c r="O36" s="3">
        <v>0.6</v>
      </c>
      <c r="P36" s="1">
        <v>0</v>
      </c>
      <c r="Q36" s="3">
        <v>0</v>
      </c>
      <c r="R36" s="3"/>
      <c r="S36" s="1">
        <v>0</v>
      </c>
      <c r="T36" s="3">
        <v>0</v>
      </c>
      <c r="U36" s="3"/>
      <c r="V36" s="1">
        <v>0</v>
      </c>
      <c r="W36" s="3">
        <v>0</v>
      </c>
      <c r="X36" s="3"/>
      <c r="Y36" s="3">
        <v>0.47826086956521741</v>
      </c>
    </row>
    <row r="37" spans="1:25" x14ac:dyDescent="0.25">
      <c r="A37" s="11" t="s">
        <v>5</v>
      </c>
      <c r="B37" s="10">
        <v>6210</v>
      </c>
      <c r="C37" s="10">
        <v>221.78571428571428</v>
      </c>
      <c r="D37" s="1">
        <v>28</v>
      </c>
      <c r="E37" s="1">
        <v>1</v>
      </c>
      <c r="F37" s="1">
        <v>27</v>
      </c>
      <c r="G37" s="1">
        <v>25</v>
      </c>
      <c r="H37" s="3">
        <v>0.92592592592592593</v>
      </c>
      <c r="I37" s="3">
        <v>0.73529411764705888</v>
      </c>
      <c r="J37" s="1">
        <v>0</v>
      </c>
      <c r="K37" s="3">
        <v>0</v>
      </c>
      <c r="L37" s="3">
        <v>0</v>
      </c>
      <c r="M37" s="1">
        <v>1</v>
      </c>
      <c r="N37" s="3">
        <v>3.7037037037037035E-2</v>
      </c>
      <c r="O37" s="3">
        <v>0.2</v>
      </c>
      <c r="P37" s="1">
        <v>1</v>
      </c>
      <c r="Q37" s="3">
        <v>3.7037037037037035E-2</v>
      </c>
      <c r="R37" s="3">
        <v>1</v>
      </c>
      <c r="S37" s="1">
        <v>0</v>
      </c>
      <c r="T37" s="3">
        <v>0</v>
      </c>
      <c r="U37" s="3"/>
      <c r="V37" s="1">
        <v>0</v>
      </c>
      <c r="W37" s="3">
        <v>0</v>
      </c>
      <c r="X37" s="3"/>
      <c r="Y37" s="3">
        <v>0.65853658536585369</v>
      </c>
    </row>
    <row r="38" spans="1:25" x14ac:dyDescent="0.25">
      <c r="A38" s="11" t="s">
        <v>2</v>
      </c>
      <c r="B38" s="10">
        <v>6175</v>
      </c>
      <c r="C38" s="10">
        <v>294.04761904761904</v>
      </c>
      <c r="D38" s="1">
        <v>21</v>
      </c>
      <c r="E38" s="1">
        <v>1</v>
      </c>
      <c r="F38" s="1">
        <v>20</v>
      </c>
      <c r="G38" s="1">
        <v>19</v>
      </c>
      <c r="H38" s="3">
        <v>0.95</v>
      </c>
      <c r="I38" s="3">
        <v>0.6785714285714286</v>
      </c>
      <c r="J38" s="1">
        <v>1</v>
      </c>
      <c r="K38" s="3">
        <v>0.05</v>
      </c>
      <c r="L38" s="3">
        <v>1</v>
      </c>
      <c r="M38" s="1">
        <v>0</v>
      </c>
      <c r="N38" s="3">
        <v>0</v>
      </c>
      <c r="O38" s="3">
        <v>0</v>
      </c>
      <c r="P38" s="1">
        <v>0</v>
      </c>
      <c r="Q38" s="3">
        <v>0</v>
      </c>
      <c r="R38" s="3"/>
      <c r="S38" s="1">
        <v>0</v>
      </c>
      <c r="T38" s="3">
        <v>0</v>
      </c>
      <c r="U38" s="3"/>
      <c r="V38" s="1">
        <v>0</v>
      </c>
      <c r="W38" s="3">
        <v>0</v>
      </c>
      <c r="X38" s="3"/>
      <c r="Y38" s="3">
        <v>0.66666666666666663</v>
      </c>
    </row>
    <row r="39" spans="1:25" x14ac:dyDescent="0.25">
      <c r="A39" s="11" t="s">
        <v>20</v>
      </c>
      <c r="B39" s="10">
        <v>3730</v>
      </c>
      <c r="C39" s="10">
        <v>77.708333333333329</v>
      </c>
      <c r="D39" s="1">
        <v>48</v>
      </c>
      <c r="E39" s="1">
        <v>1</v>
      </c>
      <c r="F39" s="1">
        <v>47</v>
      </c>
      <c r="G39" s="1">
        <v>36</v>
      </c>
      <c r="H39" s="3">
        <v>0.76595744680851063</v>
      </c>
      <c r="I39" s="3">
        <v>0.72</v>
      </c>
      <c r="J39" s="1">
        <v>2</v>
      </c>
      <c r="K39" s="3">
        <v>4.2553191489361701E-2</v>
      </c>
      <c r="L39" s="3">
        <v>0.66666666666666663</v>
      </c>
      <c r="M39" s="1">
        <v>8</v>
      </c>
      <c r="N39" s="3">
        <v>0.1702127659574468</v>
      </c>
      <c r="O39" s="3">
        <v>0.5714285714285714</v>
      </c>
      <c r="P39" s="1">
        <v>1</v>
      </c>
      <c r="Q39" s="3">
        <v>2.1276595744680851E-2</v>
      </c>
      <c r="R39" s="3">
        <v>1</v>
      </c>
      <c r="S39" s="1">
        <v>0</v>
      </c>
      <c r="T39" s="3">
        <v>0</v>
      </c>
      <c r="U39" s="3"/>
      <c r="V39" s="1">
        <v>0</v>
      </c>
      <c r="W39" s="3">
        <v>0</v>
      </c>
      <c r="X39" s="3"/>
      <c r="Y39" s="3">
        <v>0.69117647058823528</v>
      </c>
    </row>
    <row r="40" spans="1:25" x14ac:dyDescent="0.25">
      <c r="A40" s="11" t="s">
        <v>47</v>
      </c>
      <c r="B40" s="10">
        <v>51760</v>
      </c>
      <c r="C40" s="10">
        <v>207.04</v>
      </c>
      <c r="D40" s="1">
        <v>250</v>
      </c>
      <c r="E40" s="1">
        <v>25</v>
      </c>
      <c r="F40" s="1">
        <v>225</v>
      </c>
      <c r="G40" s="1">
        <v>194</v>
      </c>
      <c r="H40" s="3">
        <v>0.86222222222222222</v>
      </c>
      <c r="I40" s="3">
        <v>0.76078431372549016</v>
      </c>
      <c r="J40" s="1">
        <v>8</v>
      </c>
      <c r="K40" s="3">
        <v>3.5555555555555556E-2</v>
      </c>
      <c r="L40" s="3">
        <v>0.72727272727272729</v>
      </c>
      <c r="M40" s="1">
        <v>21</v>
      </c>
      <c r="N40" s="3">
        <v>9.3333333333333338E-2</v>
      </c>
      <c r="O40" s="3">
        <v>0.67741935483870963</v>
      </c>
      <c r="P40" s="1">
        <v>1</v>
      </c>
      <c r="Q40" s="3">
        <v>4.4444444444444444E-3</v>
      </c>
      <c r="R40" s="3">
        <v>1</v>
      </c>
      <c r="S40" s="1">
        <v>0</v>
      </c>
      <c r="T40" s="3">
        <v>0</v>
      </c>
      <c r="U40" s="3"/>
      <c r="V40" s="1">
        <v>0</v>
      </c>
      <c r="W40" s="3">
        <v>0</v>
      </c>
      <c r="X40" s="3"/>
      <c r="Y40" s="3">
        <v>0.75</v>
      </c>
    </row>
    <row r="41" spans="1:25" x14ac:dyDescent="0.25">
      <c r="A41" s="11" t="s">
        <v>3</v>
      </c>
      <c r="B41" s="10">
        <v>6350</v>
      </c>
      <c r="C41" s="10">
        <v>226.78571428571428</v>
      </c>
      <c r="D41" s="1">
        <v>28</v>
      </c>
      <c r="E41" s="1">
        <v>0</v>
      </c>
      <c r="F41" s="1">
        <v>28</v>
      </c>
      <c r="G41" s="1">
        <v>24</v>
      </c>
      <c r="H41" s="3">
        <v>0.8571428571428571</v>
      </c>
      <c r="I41" s="3">
        <v>0.72727272727272729</v>
      </c>
      <c r="J41" s="1">
        <v>0</v>
      </c>
      <c r="K41" s="3">
        <v>0</v>
      </c>
      <c r="L41" s="3"/>
      <c r="M41" s="1">
        <v>4</v>
      </c>
      <c r="N41" s="3">
        <v>0.14285714285714285</v>
      </c>
      <c r="O41" s="3">
        <v>1</v>
      </c>
      <c r="P41" s="1">
        <v>0</v>
      </c>
      <c r="Q41" s="3">
        <v>0</v>
      </c>
      <c r="R41" s="3"/>
      <c r="S41" s="1">
        <v>0</v>
      </c>
      <c r="T41" s="3">
        <v>0</v>
      </c>
      <c r="U41" s="3"/>
      <c r="V41" s="1">
        <v>0</v>
      </c>
      <c r="W41" s="3">
        <v>0</v>
      </c>
      <c r="X41" s="3"/>
      <c r="Y41" s="3">
        <v>0.7567567567567568</v>
      </c>
    </row>
    <row r="42" spans="1:25" x14ac:dyDescent="0.25">
      <c r="A42" s="11" t="s">
        <v>28</v>
      </c>
      <c r="B42" s="10">
        <v>1780</v>
      </c>
      <c r="C42" s="10">
        <v>80.909090909090907</v>
      </c>
      <c r="D42" s="1">
        <v>22</v>
      </c>
      <c r="E42" s="1">
        <v>2</v>
      </c>
      <c r="F42" s="1">
        <v>20</v>
      </c>
      <c r="G42" s="1">
        <v>17</v>
      </c>
      <c r="H42" s="3">
        <v>0.85</v>
      </c>
      <c r="I42" s="3">
        <v>0.30357142857142855</v>
      </c>
      <c r="J42" s="1">
        <v>0</v>
      </c>
      <c r="K42" s="3">
        <v>0</v>
      </c>
      <c r="L42" s="3">
        <v>0</v>
      </c>
      <c r="M42" s="1">
        <v>3</v>
      </c>
      <c r="N42" s="3">
        <v>0.15</v>
      </c>
      <c r="O42" s="3">
        <v>0.33333333333333331</v>
      </c>
      <c r="P42" s="1">
        <v>0</v>
      </c>
      <c r="Q42" s="3">
        <v>0</v>
      </c>
      <c r="R42" s="3"/>
      <c r="S42" s="1">
        <v>0</v>
      </c>
      <c r="T42" s="3">
        <v>0</v>
      </c>
      <c r="U42" s="3"/>
      <c r="V42" s="1">
        <v>0</v>
      </c>
      <c r="W42" s="3">
        <v>0</v>
      </c>
      <c r="X42" s="3">
        <v>0</v>
      </c>
      <c r="Y42" s="3">
        <v>0.26315789473684209</v>
      </c>
    </row>
    <row r="43" spans="1:25" x14ac:dyDescent="0.25">
      <c r="A43" s="11" t="s">
        <v>25</v>
      </c>
      <c r="B43" s="10">
        <v>6770</v>
      </c>
      <c r="C43" s="10">
        <v>116.72413793103448</v>
      </c>
      <c r="D43" s="1">
        <v>58</v>
      </c>
      <c r="E43" s="1">
        <v>4</v>
      </c>
      <c r="F43" s="1">
        <v>54</v>
      </c>
      <c r="G43" s="1">
        <v>51</v>
      </c>
      <c r="H43" s="3">
        <v>0.94444444444444442</v>
      </c>
      <c r="I43" s="3">
        <v>0.70833333333333337</v>
      </c>
      <c r="J43" s="1">
        <v>0</v>
      </c>
      <c r="K43" s="3">
        <v>0</v>
      </c>
      <c r="L43" s="3"/>
      <c r="M43" s="1">
        <v>3</v>
      </c>
      <c r="N43" s="3">
        <v>5.5555555555555552E-2</v>
      </c>
      <c r="O43" s="3">
        <v>0.6</v>
      </c>
      <c r="P43" s="1">
        <v>0</v>
      </c>
      <c r="Q43" s="3">
        <v>0</v>
      </c>
      <c r="R43" s="3">
        <v>0</v>
      </c>
      <c r="S43" s="1">
        <v>0</v>
      </c>
      <c r="T43" s="3">
        <v>0</v>
      </c>
      <c r="U43" s="3"/>
      <c r="V43" s="1">
        <v>0</v>
      </c>
      <c r="W43" s="3">
        <v>0</v>
      </c>
      <c r="X43" s="3"/>
      <c r="Y43" s="3">
        <v>0.67500000000000004</v>
      </c>
    </row>
    <row r="44" spans="1:25" x14ac:dyDescent="0.25">
      <c r="A44" s="11" t="s">
        <v>38</v>
      </c>
      <c r="B44" s="10">
        <v>16135</v>
      </c>
      <c r="C44" s="10">
        <v>112.83216783216783</v>
      </c>
      <c r="D44" s="1">
        <v>143</v>
      </c>
      <c r="E44" s="1">
        <v>4</v>
      </c>
      <c r="F44" s="1">
        <v>139</v>
      </c>
      <c r="G44" s="1">
        <v>123</v>
      </c>
      <c r="H44" s="3">
        <v>0.8848920863309353</v>
      </c>
      <c r="I44" s="3">
        <v>0.92481203007518797</v>
      </c>
      <c r="J44" s="1">
        <v>3</v>
      </c>
      <c r="K44" s="3">
        <v>2.1582733812949641E-2</v>
      </c>
      <c r="L44" s="3">
        <v>1</v>
      </c>
      <c r="M44" s="1">
        <v>10</v>
      </c>
      <c r="N44" s="3">
        <v>7.1942446043165464E-2</v>
      </c>
      <c r="O44" s="3">
        <v>0.90909090909090906</v>
      </c>
      <c r="P44" s="1">
        <v>3</v>
      </c>
      <c r="Q44" s="3">
        <v>2.1582733812949641E-2</v>
      </c>
      <c r="R44" s="3">
        <v>1</v>
      </c>
      <c r="S44" s="1">
        <v>0</v>
      </c>
      <c r="T44" s="3">
        <v>0</v>
      </c>
      <c r="U44" s="3"/>
      <c r="V44" s="1">
        <v>0</v>
      </c>
      <c r="W44" s="3">
        <v>0</v>
      </c>
      <c r="X44" s="3"/>
      <c r="Y44" s="3">
        <v>0.92666666666666664</v>
      </c>
    </row>
    <row r="45" spans="1:25" x14ac:dyDescent="0.25">
      <c r="A45" s="11" t="s">
        <v>15</v>
      </c>
      <c r="B45" s="10">
        <v>13790</v>
      </c>
      <c r="C45" s="10">
        <v>344.75</v>
      </c>
      <c r="D45" s="1">
        <v>40</v>
      </c>
      <c r="E45" s="1">
        <v>3</v>
      </c>
      <c r="F45" s="1">
        <v>37</v>
      </c>
      <c r="G45" s="1">
        <v>25</v>
      </c>
      <c r="H45" s="3">
        <v>0.67567567567567566</v>
      </c>
      <c r="I45" s="3">
        <v>0.6097560975609756</v>
      </c>
      <c r="J45" s="1">
        <v>3</v>
      </c>
      <c r="K45" s="3">
        <v>8.1081081081081086E-2</v>
      </c>
      <c r="L45" s="3">
        <v>0.6</v>
      </c>
      <c r="M45" s="1">
        <v>9</v>
      </c>
      <c r="N45" s="3">
        <v>0.24324324324324326</v>
      </c>
      <c r="O45" s="3">
        <v>1</v>
      </c>
      <c r="P45" s="1">
        <v>0</v>
      </c>
      <c r="Q45" s="3">
        <v>0</v>
      </c>
      <c r="R45" s="3">
        <v>0</v>
      </c>
      <c r="S45" s="1">
        <v>0</v>
      </c>
      <c r="T45" s="3">
        <v>0</v>
      </c>
      <c r="U45" s="3"/>
      <c r="V45" s="1">
        <v>0</v>
      </c>
      <c r="W45" s="3">
        <v>0</v>
      </c>
      <c r="X45" s="3"/>
      <c r="Y45" s="3">
        <v>0.6607142857142857</v>
      </c>
    </row>
    <row r="46" spans="1:25" x14ac:dyDescent="0.25">
      <c r="A46" s="11" t="s">
        <v>0</v>
      </c>
      <c r="B46" s="10">
        <v>55</v>
      </c>
      <c r="C46" s="10">
        <v>55</v>
      </c>
      <c r="D46" s="1">
        <v>1</v>
      </c>
      <c r="E46" s="1">
        <v>1</v>
      </c>
      <c r="F46" s="1">
        <v>0</v>
      </c>
      <c r="G46" s="1">
        <v>0</v>
      </c>
      <c r="H46" s="3"/>
      <c r="I46" s="3">
        <v>0</v>
      </c>
      <c r="J46" s="1">
        <v>0</v>
      </c>
      <c r="K46" s="3"/>
      <c r="L46" s="3"/>
      <c r="M46" s="1">
        <v>0</v>
      </c>
      <c r="N46" s="3"/>
      <c r="O46" s="3">
        <v>0</v>
      </c>
      <c r="P46" s="1">
        <v>0</v>
      </c>
      <c r="Q46" s="3"/>
      <c r="R46" s="3"/>
      <c r="S46" s="1">
        <v>0</v>
      </c>
      <c r="T46" s="3"/>
      <c r="U46" s="3"/>
      <c r="V46" s="1">
        <v>0</v>
      </c>
      <c r="W46" s="3"/>
      <c r="X46" s="3"/>
      <c r="Y46" s="3">
        <v>0</v>
      </c>
    </row>
    <row r="47" spans="1:25" x14ac:dyDescent="0.25">
      <c r="A47" s="11" t="s">
        <v>9</v>
      </c>
      <c r="B47" s="10">
        <v>4845</v>
      </c>
      <c r="C47" s="10">
        <v>230.71428571428572</v>
      </c>
      <c r="D47" s="1">
        <v>21</v>
      </c>
      <c r="E47" s="1">
        <v>0</v>
      </c>
      <c r="F47" s="1">
        <v>21</v>
      </c>
      <c r="G47" s="1">
        <v>16</v>
      </c>
      <c r="H47" s="3">
        <v>0.76190476190476186</v>
      </c>
      <c r="I47" s="3">
        <v>0.5161290322580645</v>
      </c>
      <c r="J47" s="1">
        <v>0</v>
      </c>
      <c r="K47" s="3">
        <v>0</v>
      </c>
      <c r="L47" s="3">
        <v>0</v>
      </c>
      <c r="M47" s="1">
        <v>1</v>
      </c>
      <c r="N47" s="3">
        <v>4.7619047619047616E-2</v>
      </c>
      <c r="O47" s="3">
        <v>0.2</v>
      </c>
      <c r="P47" s="1">
        <v>3</v>
      </c>
      <c r="Q47" s="3">
        <v>0.14285714285714285</v>
      </c>
      <c r="R47" s="3">
        <v>0.75</v>
      </c>
      <c r="S47" s="1">
        <v>0</v>
      </c>
      <c r="T47" s="3">
        <v>0</v>
      </c>
      <c r="U47" s="3"/>
      <c r="V47" s="1">
        <v>0</v>
      </c>
      <c r="W47" s="3">
        <v>0</v>
      </c>
      <c r="X47" s="3"/>
      <c r="Y47" s="3">
        <v>0.47727272727272729</v>
      </c>
    </row>
    <row r="48" spans="1:25" x14ac:dyDescent="0.25">
      <c r="A48" s="11" t="s">
        <v>30</v>
      </c>
      <c r="B48" s="10">
        <v>18885</v>
      </c>
      <c r="C48" s="10">
        <v>258.69863013698631</v>
      </c>
      <c r="D48" s="1">
        <v>73</v>
      </c>
      <c r="E48" s="1">
        <v>6</v>
      </c>
      <c r="F48" s="1">
        <v>67</v>
      </c>
      <c r="G48" s="1">
        <v>63</v>
      </c>
      <c r="H48" s="3">
        <v>0.94029850746268662</v>
      </c>
      <c r="I48" s="3">
        <v>0.78749999999999998</v>
      </c>
      <c r="J48" s="1">
        <v>1</v>
      </c>
      <c r="K48" s="3">
        <v>1.4925373134328358E-2</v>
      </c>
      <c r="L48" s="3">
        <v>1</v>
      </c>
      <c r="M48" s="1">
        <v>2</v>
      </c>
      <c r="N48" s="3">
        <v>2.9850746268656716E-2</v>
      </c>
      <c r="O48" s="3">
        <v>0.66666666666666663</v>
      </c>
      <c r="P48" s="1">
        <v>0</v>
      </c>
      <c r="Q48" s="3">
        <v>0</v>
      </c>
      <c r="R48" s="3"/>
      <c r="S48" s="1">
        <v>0</v>
      </c>
      <c r="T48" s="3">
        <v>0</v>
      </c>
      <c r="U48" s="3"/>
      <c r="V48" s="1">
        <v>0</v>
      </c>
      <c r="W48" s="3">
        <v>0</v>
      </c>
      <c r="X48" s="3"/>
      <c r="Y48" s="3">
        <v>0.78823529411764703</v>
      </c>
    </row>
    <row r="49" spans="1:25" ht="24" x14ac:dyDescent="0.25">
      <c r="A49" s="11" t="s">
        <v>33</v>
      </c>
      <c r="B49" s="10">
        <v>24420</v>
      </c>
      <c r="C49" s="10">
        <v>305.25</v>
      </c>
      <c r="D49" s="1">
        <v>80</v>
      </c>
      <c r="E49" s="1">
        <v>14</v>
      </c>
      <c r="F49" s="1">
        <v>66</v>
      </c>
      <c r="G49" s="1">
        <v>49</v>
      </c>
      <c r="H49" s="3">
        <v>0.74242424242424243</v>
      </c>
      <c r="I49" s="3">
        <v>0.75384615384615383</v>
      </c>
      <c r="J49" s="1">
        <v>5</v>
      </c>
      <c r="K49" s="3">
        <v>7.575757575757576E-2</v>
      </c>
      <c r="L49" s="3">
        <v>0.7142857142857143</v>
      </c>
      <c r="M49" s="1">
        <v>10</v>
      </c>
      <c r="N49" s="3">
        <v>0.15151515151515152</v>
      </c>
      <c r="O49" s="3">
        <v>0.83333333333333337</v>
      </c>
      <c r="P49" s="1">
        <v>1</v>
      </c>
      <c r="Q49" s="3">
        <v>1.5151515151515152E-2</v>
      </c>
      <c r="R49" s="3">
        <v>1</v>
      </c>
      <c r="S49" s="1">
        <v>0</v>
      </c>
      <c r="T49" s="3">
        <v>0</v>
      </c>
      <c r="U49" s="3"/>
      <c r="V49" s="1">
        <v>0</v>
      </c>
      <c r="W49" s="3">
        <v>0</v>
      </c>
      <c r="X49" s="3"/>
      <c r="Y49" s="3">
        <v>0.76744186046511631</v>
      </c>
    </row>
    <row r="50" spans="1:25" x14ac:dyDescent="0.25">
      <c r="A50" s="11" t="s">
        <v>7</v>
      </c>
      <c r="B50" s="10">
        <v>11325</v>
      </c>
      <c r="C50" s="10">
        <v>306.08108108108109</v>
      </c>
      <c r="D50" s="1">
        <v>37</v>
      </c>
      <c r="E50" s="1">
        <v>0</v>
      </c>
      <c r="F50" s="1">
        <v>37</v>
      </c>
      <c r="G50" s="1">
        <v>24</v>
      </c>
      <c r="H50" s="3">
        <v>0.64864864864864868</v>
      </c>
      <c r="I50" s="3">
        <v>0.82758620689655171</v>
      </c>
      <c r="J50" s="1">
        <v>4</v>
      </c>
      <c r="K50" s="3">
        <v>0.10810810810810811</v>
      </c>
      <c r="L50" s="3">
        <v>1</v>
      </c>
      <c r="M50" s="1">
        <v>9</v>
      </c>
      <c r="N50" s="3">
        <v>0.24324324324324326</v>
      </c>
      <c r="O50" s="3">
        <v>0.81818181818181823</v>
      </c>
      <c r="P50" s="1">
        <v>0</v>
      </c>
      <c r="Q50" s="3">
        <v>0</v>
      </c>
      <c r="R50" s="3"/>
      <c r="S50" s="1">
        <v>0</v>
      </c>
      <c r="T50" s="3">
        <v>0</v>
      </c>
      <c r="U50" s="3"/>
      <c r="V50" s="1">
        <v>0</v>
      </c>
      <c r="W50" s="3">
        <v>0</v>
      </c>
      <c r="X50" s="3"/>
      <c r="Y50" s="3">
        <v>0.84090909090909094</v>
      </c>
    </row>
    <row r="51" spans="1:25" x14ac:dyDescent="0.25">
      <c r="A51" s="11" t="s">
        <v>4</v>
      </c>
      <c r="B51" s="10">
        <v>5300</v>
      </c>
      <c r="C51" s="10">
        <v>220.83333333333334</v>
      </c>
      <c r="D51" s="1">
        <v>24</v>
      </c>
      <c r="E51" s="1">
        <v>0</v>
      </c>
      <c r="F51" s="1">
        <v>24</v>
      </c>
      <c r="G51" s="1">
        <v>19</v>
      </c>
      <c r="H51" s="3">
        <v>0.79166666666666663</v>
      </c>
      <c r="I51" s="3">
        <v>0.6785714285714286</v>
      </c>
      <c r="J51" s="1">
        <v>2</v>
      </c>
      <c r="K51" s="3">
        <v>8.3333333333333329E-2</v>
      </c>
      <c r="L51" s="3">
        <v>1</v>
      </c>
      <c r="M51" s="1">
        <v>3</v>
      </c>
      <c r="N51" s="3">
        <v>0.125</v>
      </c>
      <c r="O51" s="3">
        <v>0.42857142857142855</v>
      </c>
      <c r="P51" s="1">
        <v>0</v>
      </c>
      <c r="Q51" s="3">
        <v>0</v>
      </c>
      <c r="R51" s="3"/>
      <c r="S51" s="1">
        <v>0</v>
      </c>
      <c r="T51" s="3">
        <v>0</v>
      </c>
      <c r="U51" s="3"/>
      <c r="V51" s="1">
        <v>0</v>
      </c>
      <c r="W51" s="3">
        <v>0</v>
      </c>
      <c r="X51" s="3"/>
      <c r="Y51" s="3">
        <v>0.64864864864864868</v>
      </c>
    </row>
    <row r="52" spans="1:25" x14ac:dyDescent="0.25">
      <c r="A52" s="13" t="s">
        <v>65</v>
      </c>
      <c r="B52" s="14">
        <f>SUM(B2:B51)</f>
        <v>752570</v>
      </c>
      <c r="C52" s="14">
        <f>+B52/D52</f>
        <v>215.63610315186247</v>
      </c>
      <c r="D52" s="7">
        <f>SUM(D2:D51)</f>
        <v>3490</v>
      </c>
      <c r="E52" s="7">
        <f>SUM(E2:E51)</f>
        <v>323</v>
      </c>
      <c r="F52" s="7">
        <f t="shared" ref="F52:G52" si="0">SUM(F2:F51)</f>
        <v>3167</v>
      </c>
      <c r="G52" s="7">
        <f t="shared" si="0"/>
        <v>2665</v>
      </c>
      <c r="H52" s="8">
        <f>+G52/F52</f>
        <v>0.84149036943479638</v>
      </c>
      <c r="I52" s="8">
        <f>+G52/4014</f>
        <v>0.66392625809666173</v>
      </c>
      <c r="J52" s="7">
        <f>SUM(J2:J51)</f>
        <v>116</v>
      </c>
      <c r="K52" s="8">
        <f>+J52/F52</f>
        <v>3.6627723397537101E-2</v>
      </c>
      <c r="L52" s="8">
        <f>+J52/189</f>
        <v>0.61375661375661372</v>
      </c>
      <c r="M52" s="7">
        <f>SUM(M2:M51)</f>
        <v>314</v>
      </c>
      <c r="N52" s="8">
        <f>+M52/F52</f>
        <v>9.914745816229871E-2</v>
      </c>
      <c r="O52" s="8">
        <f>+M52/520</f>
        <v>0.60384615384615381</v>
      </c>
      <c r="P52" s="7">
        <f>SUM(P2:P51)</f>
        <v>40</v>
      </c>
      <c r="Q52" s="8">
        <f>+P52/F52</f>
        <v>1.2630249447426587E-2</v>
      </c>
      <c r="R52" s="8">
        <f>+P52/62</f>
        <v>0.64516129032258063</v>
      </c>
      <c r="S52" s="7">
        <f>SUM(S2:S51)</f>
        <v>0</v>
      </c>
      <c r="T52" s="8">
        <f>+S52/F52</f>
        <v>0</v>
      </c>
      <c r="U52" s="8">
        <v>0</v>
      </c>
      <c r="V52" s="7">
        <f>SUM(V2:V51)</f>
        <v>5</v>
      </c>
      <c r="W52" s="8">
        <f>+V52/F52</f>
        <v>1.5787811809283233E-3</v>
      </c>
      <c r="X52" s="8">
        <f>+V52/11</f>
        <v>0.45454545454545453</v>
      </c>
      <c r="Y52" s="8"/>
    </row>
    <row r="54" spans="1:25" x14ac:dyDescent="0.25">
      <c r="A54" s="19" t="s">
        <v>97</v>
      </c>
      <c r="B54" s="19"/>
      <c r="C54" s="19"/>
      <c r="D54" s="19"/>
      <c r="E54" s="19"/>
      <c r="F54" s="19"/>
      <c r="G54" s="19"/>
      <c r="H54" s="19"/>
      <c r="I54" s="19"/>
      <c r="J54" s="19"/>
      <c r="K54" s="19"/>
      <c r="L54" s="19"/>
      <c r="M54" s="19"/>
      <c r="N54" s="19"/>
      <c r="O54" s="19"/>
      <c r="P54" s="19"/>
    </row>
    <row r="55" spans="1:25" ht="12" customHeight="1" x14ac:dyDescent="0.25">
      <c r="A55" s="24" t="s">
        <v>117</v>
      </c>
      <c r="B55" s="24"/>
      <c r="C55" s="24"/>
      <c r="D55" s="24"/>
      <c r="E55" s="24"/>
      <c r="F55" s="24"/>
      <c r="G55" s="24"/>
      <c r="H55" s="24"/>
      <c r="I55" s="24"/>
      <c r="J55" s="24"/>
      <c r="K55" s="21"/>
      <c r="L55" s="21"/>
      <c r="M55" s="21"/>
      <c r="N55" s="21"/>
      <c r="O55" s="17"/>
      <c r="P55" s="17"/>
    </row>
    <row r="56" spans="1:25" ht="12" customHeight="1" x14ac:dyDescent="0.25">
      <c r="A56" s="24"/>
      <c r="B56" s="24"/>
      <c r="C56" s="24"/>
      <c r="D56" s="24"/>
      <c r="E56" s="24"/>
      <c r="F56" s="24"/>
      <c r="G56" s="24"/>
      <c r="H56" s="24"/>
      <c r="I56" s="24"/>
      <c r="J56" s="24"/>
      <c r="K56" s="22"/>
      <c r="L56" s="22"/>
      <c r="M56" s="22"/>
      <c r="N56" s="22"/>
      <c r="O56" s="17"/>
      <c r="P56" s="17"/>
    </row>
    <row r="57" spans="1:25" ht="14.25" customHeight="1" x14ac:dyDescent="0.25">
      <c r="A57" s="25" t="s">
        <v>114</v>
      </c>
      <c r="B57" s="25"/>
      <c r="C57" s="25"/>
      <c r="D57" s="25"/>
      <c r="E57" s="25"/>
      <c r="F57" s="25"/>
      <c r="G57" s="25"/>
      <c r="H57" s="25"/>
      <c r="I57" s="25"/>
      <c r="J57" s="25"/>
      <c r="K57" s="18"/>
      <c r="L57" s="18"/>
      <c r="M57" s="18"/>
      <c r="N57" s="18"/>
      <c r="O57" s="18"/>
      <c r="P57" s="18"/>
    </row>
    <row r="58" spans="1:25" ht="14.25" customHeight="1" x14ac:dyDescent="0.25">
      <c r="A58" s="25"/>
      <c r="B58" s="25"/>
      <c r="C58" s="25"/>
      <c r="D58" s="25"/>
      <c r="E58" s="25"/>
      <c r="F58" s="25"/>
      <c r="G58" s="25"/>
      <c r="H58" s="25"/>
      <c r="I58" s="25"/>
      <c r="J58" s="25"/>
      <c r="K58" s="18"/>
      <c r="L58" s="18"/>
      <c r="M58" s="18"/>
      <c r="N58" s="18"/>
      <c r="O58" s="18"/>
      <c r="P58" s="18"/>
    </row>
    <row r="59" spans="1:25" ht="14.25" customHeight="1" x14ac:dyDescent="0.25">
      <c r="A59" s="25"/>
      <c r="B59" s="25"/>
      <c r="C59" s="25"/>
      <c r="D59" s="25"/>
      <c r="E59" s="25"/>
      <c r="F59" s="25"/>
      <c r="G59" s="25"/>
      <c r="H59" s="25"/>
      <c r="I59" s="25"/>
      <c r="J59" s="25"/>
      <c r="K59" s="18"/>
      <c r="L59" s="18"/>
      <c r="M59" s="18"/>
      <c r="N59" s="18"/>
      <c r="O59" s="18"/>
      <c r="P59" s="18"/>
    </row>
    <row r="60" spans="1:25" ht="14.25" customHeight="1" x14ac:dyDescent="0.25">
      <c r="A60" s="25"/>
      <c r="B60" s="25"/>
      <c r="C60" s="25"/>
      <c r="D60" s="25"/>
      <c r="E60" s="25"/>
      <c r="F60" s="25"/>
      <c r="G60" s="25"/>
      <c r="H60" s="25"/>
      <c r="I60" s="25"/>
      <c r="J60" s="25"/>
      <c r="K60" s="18"/>
      <c r="L60" s="18"/>
      <c r="M60" s="18"/>
      <c r="N60" s="18"/>
      <c r="O60" s="18"/>
      <c r="P60" s="18"/>
    </row>
    <row r="61" spans="1:25" ht="14.25" customHeight="1" x14ac:dyDescent="0.25">
      <c r="A61" s="25"/>
      <c r="B61" s="25"/>
      <c r="C61" s="25"/>
      <c r="D61" s="25"/>
      <c r="E61" s="25"/>
      <c r="F61" s="25"/>
      <c r="G61" s="25"/>
      <c r="H61" s="25"/>
      <c r="I61" s="25"/>
      <c r="J61" s="25"/>
      <c r="K61" s="18"/>
      <c r="L61" s="18"/>
      <c r="M61" s="18"/>
      <c r="N61" s="18"/>
      <c r="O61" s="18"/>
      <c r="P61" s="18"/>
    </row>
    <row r="62" spans="1:25" ht="14.25" customHeight="1" x14ac:dyDescent="0.25">
      <c r="A62" s="25"/>
      <c r="B62" s="25"/>
      <c r="C62" s="25"/>
      <c r="D62" s="25"/>
      <c r="E62" s="25"/>
      <c r="F62" s="25"/>
      <c r="G62" s="25"/>
      <c r="H62" s="25"/>
      <c r="I62" s="25"/>
      <c r="J62" s="25"/>
      <c r="K62" s="18"/>
      <c r="L62" s="18"/>
      <c r="M62" s="18"/>
      <c r="N62" s="18"/>
      <c r="O62" s="18"/>
      <c r="P62" s="18"/>
    </row>
    <row r="63" spans="1:25" ht="12" customHeight="1" x14ac:dyDescent="0.25">
      <c r="A63" s="25"/>
      <c r="B63" s="25"/>
      <c r="C63" s="25"/>
      <c r="D63" s="25"/>
      <c r="E63" s="25"/>
      <c r="F63" s="25"/>
      <c r="G63" s="25"/>
      <c r="H63" s="25"/>
      <c r="I63" s="25"/>
      <c r="J63" s="25"/>
      <c r="K63" s="22"/>
      <c r="L63" s="22"/>
      <c r="M63" s="22"/>
      <c r="N63" s="22"/>
      <c r="O63" s="18"/>
      <c r="P63" s="18"/>
    </row>
    <row r="64" spans="1:25" ht="15.75" customHeight="1" x14ac:dyDescent="0.25">
      <c r="A64" s="25" t="s">
        <v>115</v>
      </c>
      <c r="B64" s="25"/>
      <c r="C64" s="25"/>
      <c r="D64" s="25"/>
      <c r="E64" s="25"/>
      <c r="F64" s="25"/>
      <c r="G64" s="25"/>
      <c r="H64" s="25"/>
      <c r="I64" s="25"/>
      <c r="J64" s="25"/>
      <c r="K64" s="18"/>
      <c r="L64" s="18"/>
      <c r="M64" s="18"/>
      <c r="N64" s="18"/>
      <c r="O64" s="18"/>
      <c r="P64" s="18"/>
    </row>
    <row r="65" spans="1:16" ht="15.75" customHeight="1" x14ac:dyDescent="0.25">
      <c r="A65" s="25"/>
      <c r="B65" s="25"/>
      <c r="C65" s="25"/>
      <c r="D65" s="25"/>
      <c r="E65" s="25"/>
      <c r="F65" s="25"/>
      <c r="G65" s="25"/>
      <c r="H65" s="25"/>
      <c r="I65" s="25"/>
      <c r="J65" s="25"/>
      <c r="K65" s="18"/>
      <c r="L65" s="18"/>
      <c r="M65" s="18"/>
      <c r="N65" s="18"/>
      <c r="O65" s="18"/>
      <c r="P65" s="18"/>
    </row>
    <row r="66" spans="1:16" ht="15.75" customHeight="1" x14ac:dyDescent="0.25">
      <c r="A66" s="25"/>
      <c r="B66" s="25"/>
      <c r="C66" s="25"/>
      <c r="D66" s="25"/>
      <c r="E66" s="25"/>
      <c r="F66" s="25"/>
      <c r="G66" s="25"/>
      <c r="H66" s="25"/>
      <c r="I66" s="25"/>
      <c r="J66" s="25"/>
      <c r="K66" s="18"/>
      <c r="L66" s="18"/>
      <c r="M66" s="18"/>
      <c r="N66" s="18"/>
      <c r="O66" s="18"/>
      <c r="P66" s="18"/>
    </row>
    <row r="67" spans="1:16" ht="13.5" customHeight="1" x14ac:dyDescent="0.25">
      <c r="A67" s="25"/>
      <c r="B67" s="25"/>
      <c r="C67" s="25"/>
      <c r="D67" s="25"/>
      <c r="E67" s="25"/>
      <c r="F67" s="25"/>
      <c r="G67" s="25"/>
      <c r="H67" s="25"/>
      <c r="I67" s="25"/>
      <c r="J67" s="25"/>
      <c r="K67" s="22"/>
      <c r="L67" s="22"/>
      <c r="M67" s="22"/>
      <c r="N67" s="22"/>
      <c r="O67" s="20"/>
      <c r="P67" s="20"/>
    </row>
    <row r="68" spans="1:16" ht="12.75" customHeight="1" x14ac:dyDescent="0.25">
      <c r="A68" s="26" t="s">
        <v>113</v>
      </c>
      <c r="B68" s="26"/>
      <c r="C68" s="26"/>
      <c r="D68" s="26"/>
      <c r="E68" s="26"/>
      <c r="F68" s="26"/>
      <c r="G68" s="26"/>
      <c r="H68" s="26"/>
      <c r="I68" s="26"/>
      <c r="J68" s="26"/>
      <c r="K68" s="20"/>
      <c r="L68" s="20"/>
      <c r="M68" s="20"/>
      <c r="N68" s="20"/>
      <c r="O68" s="20"/>
      <c r="P68" s="20"/>
    </row>
    <row r="69" spans="1:16" ht="12.75" customHeight="1" x14ac:dyDescent="0.25">
      <c r="A69" s="26"/>
      <c r="B69" s="26"/>
      <c r="C69" s="26"/>
      <c r="D69" s="26"/>
      <c r="E69" s="26"/>
      <c r="F69" s="26"/>
      <c r="G69" s="26"/>
      <c r="H69" s="26"/>
      <c r="I69" s="26"/>
      <c r="J69" s="26"/>
      <c r="K69" s="20"/>
      <c r="L69" s="20"/>
      <c r="M69" s="20"/>
      <c r="N69" s="20"/>
    </row>
  </sheetData>
  <sortState xmlns:xlrd2="http://schemas.microsoft.com/office/spreadsheetml/2017/richdata2" ref="A2:Y51">
    <sortCondition ref="A2:A51"/>
  </sortState>
  <mergeCells count="4">
    <mergeCell ref="A55:J56"/>
    <mergeCell ref="A57:J63"/>
    <mergeCell ref="A64:J67"/>
    <mergeCell ref="A68:J69"/>
  </mergeCells>
  <pageMargins left="0.45" right="0.45" top="0.5" bottom="0.5" header="0.3" footer="0.3"/>
  <pageSetup paperSize="3" orientation="landscape" r:id="rId1"/>
  <headerFooter>
    <oddHeader>&amp;C&amp;"Arial,Bold"Porter County Top Mortgage Lenders (HMDA 2024)</oddHeader>
    <oddFooter>&amp;C&amp;"Arial,Regular"&amp;10Page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F485-B705-4315-ACDB-70D6009D714F}">
  <dimension ref="A1:X67"/>
  <sheetViews>
    <sheetView tabSelected="1" zoomScaleNormal="100" workbookViewId="0">
      <pane ySplit="1" topLeftCell="A5" activePane="bottomLeft" state="frozen"/>
      <selection pane="bottomLeft" activeCell="A51" sqref="A51"/>
    </sheetView>
  </sheetViews>
  <sheetFormatPr defaultRowHeight="15" x14ac:dyDescent="0.25"/>
  <cols>
    <col min="1" max="1" width="35.7109375" style="16" customWidth="1"/>
    <col min="2" max="2" width="12.140625" customWidth="1"/>
    <col min="5" max="5" width="11.42578125" customWidth="1"/>
  </cols>
  <sheetData>
    <row r="1" spans="1:24" s="5" customFormat="1" ht="64.5" x14ac:dyDescent="0.25">
      <c r="A1" s="15" t="s">
        <v>96</v>
      </c>
      <c r="B1" s="6" t="s">
        <v>51</v>
      </c>
      <c r="C1" s="6" t="s">
        <v>80</v>
      </c>
      <c r="D1" s="6" t="s">
        <v>81</v>
      </c>
      <c r="E1" s="6" t="s">
        <v>82</v>
      </c>
      <c r="F1" s="6" t="s">
        <v>83</v>
      </c>
      <c r="G1" s="6" t="s">
        <v>52</v>
      </c>
      <c r="H1" s="6" t="s">
        <v>84</v>
      </c>
      <c r="I1" s="6" t="s">
        <v>85</v>
      </c>
      <c r="J1" s="6" t="s">
        <v>54</v>
      </c>
      <c r="K1" s="6" t="s">
        <v>86</v>
      </c>
      <c r="L1" s="6" t="s">
        <v>87</v>
      </c>
      <c r="M1" s="6" t="s">
        <v>56</v>
      </c>
      <c r="N1" s="6" t="s">
        <v>88</v>
      </c>
      <c r="O1" s="6" t="s">
        <v>89</v>
      </c>
      <c r="P1" s="6" t="s">
        <v>58</v>
      </c>
      <c r="Q1" s="6" t="s">
        <v>90</v>
      </c>
      <c r="R1" s="6" t="s">
        <v>91</v>
      </c>
      <c r="S1" s="6" t="s">
        <v>60</v>
      </c>
      <c r="T1" s="6" t="s">
        <v>92</v>
      </c>
      <c r="U1" s="6" t="s">
        <v>93</v>
      </c>
      <c r="V1" s="6" t="s">
        <v>62</v>
      </c>
      <c r="W1" s="6" t="s">
        <v>94</v>
      </c>
      <c r="X1" s="6" t="s">
        <v>95</v>
      </c>
    </row>
    <row r="2" spans="1:24" x14ac:dyDescent="0.25">
      <c r="A2" s="11" t="s">
        <v>40</v>
      </c>
      <c r="B2" s="1">
        <v>152</v>
      </c>
      <c r="C2" s="2">
        <v>20</v>
      </c>
      <c r="D2" s="2">
        <v>0</v>
      </c>
      <c r="E2" s="1">
        <v>20</v>
      </c>
      <c r="F2" s="3">
        <v>0.13157894736842105</v>
      </c>
      <c r="G2" s="2">
        <v>134</v>
      </c>
      <c r="H2" s="1">
        <v>18</v>
      </c>
      <c r="I2" s="3">
        <v>0.13432835820895522</v>
      </c>
      <c r="J2" s="2">
        <v>2</v>
      </c>
      <c r="K2" s="1">
        <v>0</v>
      </c>
      <c r="L2" s="3">
        <v>0</v>
      </c>
      <c r="M2" s="1">
        <v>11</v>
      </c>
      <c r="N2" s="1">
        <v>2</v>
      </c>
      <c r="O2" s="3">
        <v>0.18181818181818182</v>
      </c>
      <c r="P2" s="2">
        <v>3</v>
      </c>
      <c r="Q2" s="1">
        <v>0</v>
      </c>
      <c r="R2" s="3">
        <v>0</v>
      </c>
      <c r="S2" s="1">
        <v>0</v>
      </c>
      <c r="T2" s="1">
        <v>0</v>
      </c>
      <c r="U2" s="3"/>
      <c r="V2" s="1">
        <v>0</v>
      </c>
      <c r="W2" s="1">
        <v>0</v>
      </c>
      <c r="X2" s="3"/>
    </row>
    <row r="3" spans="1:24" x14ac:dyDescent="0.25">
      <c r="A3" s="11" t="s">
        <v>36</v>
      </c>
      <c r="B3" s="1">
        <v>139</v>
      </c>
      <c r="C3" s="2">
        <v>51</v>
      </c>
      <c r="D3" s="2">
        <v>0</v>
      </c>
      <c r="E3" s="1">
        <v>51</v>
      </c>
      <c r="F3" s="3">
        <v>0.36690647482014388</v>
      </c>
      <c r="G3" s="2">
        <v>108</v>
      </c>
      <c r="H3" s="1">
        <v>35</v>
      </c>
      <c r="I3" s="3">
        <v>0.32407407407407407</v>
      </c>
      <c r="J3" s="2">
        <v>7</v>
      </c>
      <c r="K3" s="1">
        <v>6</v>
      </c>
      <c r="L3" s="3">
        <v>0.8571428571428571</v>
      </c>
      <c r="M3" s="1">
        <v>20</v>
      </c>
      <c r="N3" s="1">
        <v>7</v>
      </c>
      <c r="O3" s="3">
        <v>0.35</v>
      </c>
      <c r="P3" s="2">
        <v>0</v>
      </c>
      <c r="Q3" s="1">
        <v>0</v>
      </c>
      <c r="R3" s="3"/>
      <c r="S3" s="1">
        <v>0</v>
      </c>
      <c r="T3" s="1">
        <v>0</v>
      </c>
      <c r="U3" s="3"/>
      <c r="V3" s="1">
        <v>0</v>
      </c>
      <c r="W3" s="1">
        <v>0</v>
      </c>
      <c r="X3" s="3"/>
    </row>
    <row r="4" spans="1:24" x14ac:dyDescent="0.25">
      <c r="A4" s="11" t="s">
        <v>16</v>
      </c>
      <c r="B4" s="1">
        <v>59</v>
      </c>
      <c r="C4" s="2">
        <v>2</v>
      </c>
      <c r="D4" s="2">
        <v>0</v>
      </c>
      <c r="E4" s="1">
        <v>2</v>
      </c>
      <c r="F4" s="3">
        <v>3.3898305084745763E-2</v>
      </c>
      <c r="G4" s="2">
        <v>55</v>
      </c>
      <c r="H4" s="1">
        <v>2</v>
      </c>
      <c r="I4" s="3">
        <v>3.6363636363636362E-2</v>
      </c>
      <c r="J4" s="2">
        <v>0</v>
      </c>
      <c r="K4" s="1">
        <v>0</v>
      </c>
      <c r="L4" s="3"/>
      <c r="M4" s="1">
        <v>4</v>
      </c>
      <c r="N4" s="1">
        <v>0</v>
      </c>
      <c r="O4" s="3">
        <v>0</v>
      </c>
      <c r="P4" s="2">
        <v>0</v>
      </c>
      <c r="Q4" s="1">
        <v>0</v>
      </c>
      <c r="R4" s="3"/>
      <c r="S4" s="1">
        <v>0</v>
      </c>
      <c r="T4" s="1">
        <v>0</v>
      </c>
      <c r="U4" s="3"/>
      <c r="V4" s="1">
        <v>0</v>
      </c>
      <c r="W4" s="1">
        <v>0</v>
      </c>
      <c r="X4" s="3"/>
    </row>
    <row r="5" spans="1:24" x14ac:dyDescent="0.25">
      <c r="A5" s="11" t="s">
        <v>29</v>
      </c>
      <c r="B5" s="1">
        <v>25</v>
      </c>
      <c r="C5" s="2">
        <v>57</v>
      </c>
      <c r="D5" s="2">
        <v>42</v>
      </c>
      <c r="E5" s="1">
        <v>15</v>
      </c>
      <c r="F5" s="3">
        <v>0.6</v>
      </c>
      <c r="G5" s="2">
        <v>17</v>
      </c>
      <c r="H5" s="1">
        <v>11</v>
      </c>
      <c r="I5" s="3">
        <v>0.6470588235294118</v>
      </c>
      <c r="J5" s="2">
        <v>2</v>
      </c>
      <c r="K5" s="1">
        <v>1</v>
      </c>
      <c r="L5" s="3">
        <v>0.5</v>
      </c>
      <c r="M5" s="1">
        <v>5</v>
      </c>
      <c r="N5" s="1">
        <v>3</v>
      </c>
      <c r="O5" s="3">
        <v>0.6</v>
      </c>
      <c r="P5" s="2">
        <v>1</v>
      </c>
      <c r="Q5" s="1">
        <v>0</v>
      </c>
      <c r="R5" s="3">
        <v>0</v>
      </c>
      <c r="S5" s="1">
        <v>0</v>
      </c>
      <c r="T5" s="1">
        <v>0</v>
      </c>
      <c r="U5" s="3"/>
      <c r="V5" s="1">
        <v>0</v>
      </c>
      <c r="W5" s="1">
        <v>0</v>
      </c>
      <c r="X5" s="3"/>
    </row>
    <row r="6" spans="1:24" x14ac:dyDescent="0.25">
      <c r="A6" s="11" t="s">
        <v>6</v>
      </c>
      <c r="B6" s="1">
        <v>40</v>
      </c>
      <c r="C6" s="2">
        <v>20</v>
      </c>
      <c r="D6" s="2">
        <v>3</v>
      </c>
      <c r="E6" s="1">
        <v>17</v>
      </c>
      <c r="F6" s="3">
        <v>0.42499999999999999</v>
      </c>
      <c r="G6" s="2">
        <v>27</v>
      </c>
      <c r="H6" s="1">
        <v>11</v>
      </c>
      <c r="I6" s="3">
        <v>0.40740740740740738</v>
      </c>
      <c r="J6" s="2">
        <v>3</v>
      </c>
      <c r="K6" s="1">
        <v>1</v>
      </c>
      <c r="L6" s="3">
        <v>0.33333333333333331</v>
      </c>
      <c r="M6" s="1">
        <v>7</v>
      </c>
      <c r="N6" s="1">
        <v>3</v>
      </c>
      <c r="O6" s="3">
        <v>0.42857142857142855</v>
      </c>
      <c r="P6" s="2">
        <v>3</v>
      </c>
      <c r="Q6" s="1">
        <v>2</v>
      </c>
      <c r="R6" s="3">
        <v>0.66666666666666663</v>
      </c>
      <c r="S6" s="1">
        <v>0</v>
      </c>
      <c r="T6" s="1">
        <v>0</v>
      </c>
      <c r="U6" s="3"/>
      <c r="V6" s="1">
        <v>0</v>
      </c>
      <c r="W6" s="1">
        <v>0</v>
      </c>
      <c r="X6" s="3"/>
    </row>
    <row r="7" spans="1:24" x14ac:dyDescent="0.25">
      <c r="A7" s="11" t="s">
        <v>31</v>
      </c>
      <c r="B7" s="1">
        <v>90</v>
      </c>
      <c r="C7" s="2">
        <v>31</v>
      </c>
      <c r="D7" s="2">
        <v>2</v>
      </c>
      <c r="E7" s="1">
        <v>29</v>
      </c>
      <c r="F7" s="3">
        <v>0.32222222222222224</v>
      </c>
      <c r="G7" s="2">
        <v>77</v>
      </c>
      <c r="H7" s="1">
        <v>25</v>
      </c>
      <c r="I7" s="3">
        <v>0.32467532467532467</v>
      </c>
      <c r="J7" s="2">
        <v>2</v>
      </c>
      <c r="K7" s="1">
        <v>2</v>
      </c>
      <c r="L7" s="3">
        <v>1</v>
      </c>
      <c r="M7" s="1">
        <v>11</v>
      </c>
      <c r="N7" s="1">
        <v>2</v>
      </c>
      <c r="O7" s="3">
        <v>0.18181818181818182</v>
      </c>
      <c r="P7" s="2">
        <v>0</v>
      </c>
      <c r="Q7" s="1">
        <v>0</v>
      </c>
      <c r="R7" s="3"/>
      <c r="S7" s="1">
        <v>0</v>
      </c>
      <c r="T7" s="1">
        <v>0</v>
      </c>
      <c r="U7" s="3"/>
      <c r="V7" s="1">
        <v>0</v>
      </c>
      <c r="W7" s="1">
        <v>0</v>
      </c>
      <c r="X7" s="3"/>
    </row>
    <row r="8" spans="1:24" x14ac:dyDescent="0.25">
      <c r="A8" s="11" t="s">
        <v>12</v>
      </c>
      <c r="B8" s="1">
        <v>53</v>
      </c>
      <c r="C8" s="2">
        <v>3</v>
      </c>
      <c r="D8" s="2">
        <v>1</v>
      </c>
      <c r="E8" s="1">
        <v>2</v>
      </c>
      <c r="F8" s="3">
        <v>3.7735849056603772E-2</v>
      </c>
      <c r="G8" s="2">
        <v>43</v>
      </c>
      <c r="H8" s="1">
        <v>2</v>
      </c>
      <c r="I8" s="3">
        <v>4.6511627906976744E-2</v>
      </c>
      <c r="J8" s="2">
        <v>3</v>
      </c>
      <c r="K8" s="1">
        <v>0</v>
      </c>
      <c r="L8" s="3">
        <v>0</v>
      </c>
      <c r="M8" s="1">
        <v>6</v>
      </c>
      <c r="N8" s="1">
        <v>0</v>
      </c>
      <c r="O8" s="3">
        <v>0</v>
      </c>
      <c r="P8" s="2">
        <v>0</v>
      </c>
      <c r="Q8" s="1">
        <v>0</v>
      </c>
      <c r="R8" s="3"/>
      <c r="S8" s="1">
        <v>0</v>
      </c>
      <c r="T8" s="1">
        <v>0</v>
      </c>
      <c r="U8" s="3"/>
      <c r="V8" s="1">
        <v>1</v>
      </c>
      <c r="W8" s="1">
        <v>0</v>
      </c>
      <c r="X8" s="3">
        <v>0</v>
      </c>
    </row>
    <row r="9" spans="1:24" x14ac:dyDescent="0.25">
      <c r="A9" s="11" t="s">
        <v>8</v>
      </c>
      <c r="B9" s="1">
        <v>38</v>
      </c>
      <c r="C9" s="2">
        <v>14</v>
      </c>
      <c r="D9" s="2">
        <v>5</v>
      </c>
      <c r="E9" s="1">
        <v>9</v>
      </c>
      <c r="F9" s="3">
        <v>0.23684210526315788</v>
      </c>
      <c r="G9" s="2">
        <v>24</v>
      </c>
      <c r="H9" s="1">
        <v>4</v>
      </c>
      <c r="I9" s="3">
        <v>0.16666666666666666</v>
      </c>
      <c r="J9" s="2">
        <v>7</v>
      </c>
      <c r="K9" s="1">
        <v>4</v>
      </c>
      <c r="L9" s="3">
        <v>0.5714285714285714</v>
      </c>
      <c r="M9" s="1">
        <v>6</v>
      </c>
      <c r="N9" s="1">
        <v>1</v>
      </c>
      <c r="O9" s="3">
        <v>0.16666666666666666</v>
      </c>
      <c r="P9" s="2">
        <v>0</v>
      </c>
      <c r="Q9" s="1">
        <v>0</v>
      </c>
      <c r="R9" s="3"/>
      <c r="S9" s="1">
        <v>0</v>
      </c>
      <c r="T9" s="1">
        <v>0</v>
      </c>
      <c r="U9" s="3"/>
      <c r="V9" s="1">
        <v>1</v>
      </c>
      <c r="W9" s="1">
        <v>0</v>
      </c>
      <c r="X9" s="3">
        <v>0</v>
      </c>
    </row>
    <row r="10" spans="1:24" x14ac:dyDescent="0.25">
      <c r="A10" s="11" t="s">
        <v>48</v>
      </c>
      <c r="B10" s="1">
        <v>514</v>
      </c>
      <c r="C10" s="2">
        <v>109</v>
      </c>
      <c r="D10" s="2">
        <v>16</v>
      </c>
      <c r="E10" s="1">
        <v>93</v>
      </c>
      <c r="F10" s="3">
        <v>0.18093385214007782</v>
      </c>
      <c r="G10" s="2">
        <v>457</v>
      </c>
      <c r="H10" s="1">
        <v>77</v>
      </c>
      <c r="I10" s="3">
        <v>0.16849015317286653</v>
      </c>
      <c r="J10" s="2">
        <v>13</v>
      </c>
      <c r="K10" s="1">
        <v>5</v>
      </c>
      <c r="L10" s="3">
        <v>0.38461538461538464</v>
      </c>
      <c r="M10" s="1">
        <v>38</v>
      </c>
      <c r="N10" s="1">
        <v>9</v>
      </c>
      <c r="O10" s="3">
        <v>0.23684210526315788</v>
      </c>
      <c r="P10" s="2">
        <v>5</v>
      </c>
      <c r="Q10" s="1">
        <v>2</v>
      </c>
      <c r="R10" s="3">
        <v>0.4</v>
      </c>
      <c r="S10" s="1">
        <v>0</v>
      </c>
      <c r="T10" s="1">
        <v>0</v>
      </c>
      <c r="U10" s="3"/>
      <c r="V10" s="1">
        <v>0</v>
      </c>
      <c r="W10" s="1">
        <v>0</v>
      </c>
      <c r="X10" s="3"/>
    </row>
    <row r="11" spans="1:24" x14ac:dyDescent="0.25">
      <c r="A11" s="11" t="s">
        <v>32</v>
      </c>
      <c r="B11" s="1">
        <v>79</v>
      </c>
      <c r="C11" s="2">
        <v>2</v>
      </c>
      <c r="D11" s="2">
        <v>1</v>
      </c>
      <c r="E11" s="1">
        <v>1</v>
      </c>
      <c r="F11" s="3">
        <v>1.2658227848101266E-2</v>
      </c>
      <c r="G11" s="2">
        <v>66</v>
      </c>
      <c r="H11" s="1">
        <v>1</v>
      </c>
      <c r="I11" s="3">
        <v>1.5151515151515152E-2</v>
      </c>
      <c r="J11" s="2">
        <v>5</v>
      </c>
      <c r="K11" s="1">
        <v>0</v>
      </c>
      <c r="L11" s="3">
        <v>0</v>
      </c>
      <c r="M11" s="1">
        <v>6</v>
      </c>
      <c r="N11" s="1">
        <v>0</v>
      </c>
      <c r="O11" s="3">
        <v>0</v>
      </c>
      <c r="P11" s="2">
        <v>0</v>
      </c>
      <c r="Q11" s="1">
        <v>0</v>
      </c>
      <c r="R11" s="3"/>
      <c r="S11" s="1">
        <v>0</v>
      </c>
      <c r="T11" s="1">
        <v>0</v>
      </c>
      <c r="U11" s="3"/>
      <c r="V11" s="1">
        <v>0</v>
      </c>
      <c r="W11" s="1">
        <v>0</v>
      </c>
      <c r="X11" s="3"/>
    </row>
    <row r="12" spans="1:24" ht="24" x14ac:dyDescent="0.25">
      <c r="A12" s="11" t="s">
        <v>44</v>
      </c>
      <c r="B12" s="1">
        <v>208</v>
      </c>
      <c r="C12" s="2">
        <v>5</v>
      </c>
      <c r="D12" s="2">
        <v>0</v>
      </c>
      <c r="E12" s="1">
        <v>5</v>
      </c>
      <c r="F12" s="3">
        <v>2.403846153846154E-2</v>
      </c>
      <c r="G12" s="2">
        <v>184</v>
      </c>
      <c r="H12" s="1">
        <v>4</v>
      </c>
      <c r="I12" s="3">
        <v>2.1739130434782608E-2</v>
      </c>
      <c r="J12" s="2">
        <v>1</v>
      </c>
      <c r="K12" s="1">
        <v>0</v>
      </c>
      <c r="L12" s="3">
        <v>0</v>
      </c>
      <c r="M12" s="1">
        <v>19</v>
      </c>
      <c r="N12" s="1">
        <v>1</v>
      </c>
      <c r="O12" s="3">
        <v>5.2631578947368418E-2</v>
      </c>
      <c r="P12" s="2">
        <v>2</v>
      </c>
      <c r="Q12" s="1">
        <v>0</v>
      </c>
      <c r="R12" s="3">
        <v>0</v>
      </c>
      <c r="S12" s="1">
        <v>0</v>
      </c>
      <c r="T12" s="1">
        <v>0</v>
      </c>
      <c r="U12" s="3"/>
      <c r="V12" s="1">
        <v>1</v>
      </c>
      <c r="W12" s="1">
        <v>0</v>
      </c>
      <c r="X12" s="3">
        <v>0</v>
      </c>
    </row>
    <row r="13" spans="1:24" x14ac:dyDescent="0.25">
      <c r="A13" s="11" t="s">
        <v>43</v>
      </c>
      <c r="B13" s="1">
        <v>173</v>
      </c>
      <c r="C13" s="2">
        <v>98</v>
      </c>
      <c r="D13" s="2">
        <v>15</v>
      </c>
      <c r="E13" s="1">
        <v>83</v>
      </c>
      <c r="F13" s="3">
        <v>0.47976878612716761</v>
      </c>
      <c r="G13" s="2">
        <v>143</v>
      </c>
      <c r="H13" s="1">
        <v>67</v>
      </c>
      <c r="I13" s="3">
        <v>0.46853146853146854</v>
      </c>
      <c r="J13" s="2">
        <v>5</v>
      </c>
      <c r="K13" s="1">
        <v>5</v>
      </c>
      <c r="L13" s="3">
        <v>1</v>
      </c>
      <c r="M13" s="1">
        <v>25</v>
      </c>
      <c r="N13" s="1">
        <v>11</v>
      </c>
      <c r="O13" s="3">
        <v>0.44</v>
      </c>
      <c r="P13" s="2">
        <v>0</v>
      </c>
      <c r="Q13" s="1">
        <v>0</v>
      </c>
      <c r="R13" s="3"/>
      <c r="S13" s="1">
        <v>0</v>
      </c>
      <c r="T13" s="1">
        <v>0</v>
      </c>
      <c r="U13" s="3"/>
      <c r="V13" s="1">
        <v>0</v>
      </c>
      <c r="W13" s="1">
        <v>0</v>
      </c>
      <c r="X13" s="3"/>
    </row>
    <row r="14" spans="1:24" x14ac:dyDescent="0.25">
      <c r="A14" s="11" t="s">
        <v>35</v>
      </c>
      <c r="B14" s="1">
        <v>82</v>
      </c>
      <c r="C14" s="2">
        <v>7</v>
      </c>
      <c r="D14" s="2">
        <v>2</v>
      </c>
      <c r="E14" s="1">
        <v>5</v>
      </c>
      <c r="F14" s="3">
        <v>6.097560975609756E-2</v>
      </c>
      <c r="G14" s="2">
        <v>63</v>
      </c>
      <c r="H14" s="1">
        <v>2</v>
      </c>
      <c r="I14" s="3">
        <v>3.1746031746031744E-2</v>
      </c>
      <c r="J14" s="2">
        <v>1</v>
      </c>
      <c r="K14" s="1">
        <v>0</v>
      </c>
      <c r="L14" s="3">
        <v>0</v>
      </c>
      <c r="M14" s="1">
        <v>17</v>
      </c>
      <c r="N14" s="1">
        <v>3</v>
      </c>
      <c r="O14" s="3">
        <v>0.17647058823529413</v>
      </c>
      <c r="P14" s="2">
        <v>0</v>
      </c>
      <c r="Q14" s="1">
        <v>0</v>
      </c>
      <c r="R14" s="3"/>
      <c r="S14" s="1">
        <v>0</v>
      </c>
      <c r="T14" s="1">
        <v>0</v>
      </c>
      <c r="U14" s="3"/>
      <c r="V14" s="1">
        <v>0</v>
      </c>
      <c r="W14" s="1">
        <v>0</v>
      </c>
      <c r="X14" s="3"/>
    </row>
    <row r="15" spans="1:24" x14ac:dyDescent="0.25">
      <c r="A15" s="11" t="s">
        <v>45</v>
      </c>
      <c r="B15" s="1">
        <v>223</v>
      </c>
      <c r="C15" s="2">
        <v>53</v>
      </c>
      <c r="D15" s="2">
        <v>1</v>
      </c>
      <c r="E15" s="1">
        <v>52</v>
      </c>
      <c r="F15" s="3">
        <v>0.23318385650224216</v>
      </c>
      <c r="G15" s="2">
        <v>202</v>
      </c>
      <c r="H15" s="1">
        <v>48</v>
      </c>
      <c r="I15" s="3">
        <v>0.23762376237623761</v>
      </c>
      <c r="J15" s="2">
        <v>2</v>
      </c>
      <c r="K15" s="1">
        <v>0</v>
      </c>
      <c r="L15" s="3">
        <v>0</v>
      </c>
      <c r="M15" s="1">
        <v>15</v>
      </c>
      <c r="N15" s="1">
        <v>3</v>
      </c>
      <c r="O15" s="3">
        <v>0.2</v>
      </c>
      <c r="P15" s="2">
        <v>4</v>
      </c>
      <c r="Q15" s="1">
        <v>1</v>
      </c>
      <c r="R15" s="3">
        <v>0.25</v>
      </c>
      <c r="S15" s="1">
        <v>0</v>
      </c>
      <c r="T15" s="1">
        <v>0</v>
      </c>
      <c r="U15" s="3"/>
      <c r="V15" s="1">
        <v>0</v>
      </c>
      <c r="W15" s="1">
        <v>0</v>
      </c>
      <c r="X15" s="3"/>
    </row>
    <row r="16" spans="1:24" x14ac:dyDescent="0.25">
      <c r="A16" s="11" t="s">
        <v>13</v>
      </c>
      <c r="B16" s="1">
        <v>59</v>
      </c>
      <c r="C16" s="2">
        <v>17</v>
      </c>
      <c r="D16" s="2">
        <v>2</v>
      </c>
      <c r="E16" s="1">
        <v>15</v>
      </c>
      <c r="F16" s="3">
        <v>0.25423728813559321</v>
      </c>
      <c r="G16" s="2">
        <v>52</v>
      </c>
      <c r="H16" s="1">
        <v>13</v>
      </c>
      <c r="I16" s="3">
        <v>0.25</v>
      </c>
      <c r="J16" s="2">
        <v>0</v>
      </c>
      <c r="K16" s="1">
        <v>0</v>
      </c>
      <c r="L16" s="3"/>
      <c r="M16" s="1">
        <v>6</v>
      </c>
      <c r="N16" s="1">
        <v>2</v>
      </c>
      <c r="O16" s="3">
        <v>0.33333333333333331</v>
      </c>
      <c r="P16" s="2">
        <v>0</v>
      </c>
      <c r="Q16" s="1">
        <v>0</v>
      </c>
      <c r="R16" s="3"/>
      <c r="S16" s="1">
        <v>0</v>
      </c>
      <c r="T16" s="1">
        <v>0</v>
      </c>
      <c r="U16" s="3"/>
      <c r="V16" s="1">
        <v>0</v>
      </c>
      <c r="W16" s="1">
        <v>0</v>
      </c>
      <c r="X16" s="3"/>
    </row>
    <row r="17" spans="1:24" x14ac:dyDescent="0.25">
      <c r="A17" s="11" t="s">
        <v>21</v>
      </c>
      <c r="B17" s="1">
        <v>46</v>
      </c>
      <c r="C17" s="2">
        <v>1</v>
      </c>
      <c r="D17" s="2">
        <v>0</v>
      </c>
      <c r="E17" s="1">
        <v>1</v>
      </c>
      <c r="F17" s="3">
        <v>2.1739130434782608E-2</v>
      </c>
      <c r="G17" s="2">
        <v>39</v>
      </c>
      <c r="H17" s="1">
        <v>1</v>
      </c>
      <c r="I17" s="3">
        <v>2.564102564102564E-2</v>
      </c>
      <c r="J17" s="2">
        <v>2</v>
      </c>
      <c r="K17" s="1">
        <v>0</v>
      </c>
      <c r="L17" s="3">
        <v>0</v>
      </c>
      <c r="M17" s="1">
        <v>4</v>
      </c>
      <c r="N17" s="1">
        <v>0</v>
      </c>
      <c r="O17" s="3">
        <v>0</v>
      </c>
      <c r="P17" s="2">
        <v>1</v>
      </c>
      <c r="Q17" s="1">
        <v>0</v>
      </c>
      <c r="R17" s="3">
        <v>0</v>
      </c>
      <c r="S17" s="1">
        <v>0</v>
      </c>
      <c r="T17" s="1">
        <v>0</v>
      </c>
      <c r="U17" s="3"/>
      <c r="V17" s="1">
        <v>0</v>
      </c>
      <c r="W17" s="1">
        <v>0</v>
      </c>
      <c r="X17" s="3"/>
    </row>
    <row r="18" spans="1:24" x14ac:dyDescent="0.25">
      <c r="A18" s="11" t="s">
        <v>14</v>
      </c>
      <c r="B18" s="1">
        <v>61</v>
      </c>
      <c r="C18" s="2">
        <v>16</v>
      </c>
      <c r="D18" s="2">
        <v>1</v>
      </c>
      <c r="E18" s="1">
        <v>15</v>
      </c>
      <c r="F18" s="3">
        <v>0.24590163934426229</v>
      </c>
      <c r="G18" s="2">
        <v>55</v>
      </c>
      <c r="H18" s="1">
        <v>12</v>
      </c>
      <c r="I18" s="3">
        <v>0.21818181818181817</v>
      </c>
      <c r="J18" s="2">
        <v>1</v>
      </c>
      <c r="K18" s="1">
        <v>0</v>
      </c>
      <c r="L18" s="3">
        <v>0</v>
      </c>
      <c r="M18" s="1">
        <v>5</v>
      </c>
      <c r="N18" s="1">
        <v>3</v>
      </c>
      <c r="O18" s="3">
        <v>0.6</v>
      </c>
      <c r="P18" s="2">
        <v>0</v>
      </c>
      <c r="Q18" s="1">
        <v>0</v>
      </c>
      <c r="R18" s="3"/>
      <c r="S18" s="1">
        <v>0</v>
      </c>
      <c r="T18" s="1">
        <v>0</v>
      </c>
      <c r="U18" s="3"/>
      <c r="V18" s="1">
        <v>0</v>
      </c>
      <c r="W18" s="1">
        <v>0</v>
      </c>
      <c r="X18" s="3"/>
    </row>
    <row r="19" spans="1:24" x14ac:dyDescent="0.25">
      <c r="A19" s="11" t="s">
        <v>19</v>
      </c>
      <c r="B19" s="1">
        <v>59</v>
      </c>
      <c r="C19" s="2">
        <v>14</v>
      </c>
      <c r="D19" s="2">
        <v>0</v>
      </c>
      <c r="E19" s="1">
        <v>14</v>
      </c>
      <c r="F19" s="3">
        <v>0.23728813559322035</v>
      </c>
      <c r="G19" s="2">
        <v>55</v>
      </c>
      <c r="H19" s="1">
        <v>12</v>
      </c>
      <c r="I19" s="3">
        <v>0.21818181818181817</v>
      </c>
      <c r="J19" s="2">
        <v>2</v>
      </c>
      <c r="K19" s="1">
        <v>0</v>
      </c>
      <c r="L19" s="3">
        <v>0</v>
      </c>
      <c r="M19" s="1">
        <v>2</v>
      </c>
      <c r="N19" s="1">
        <v>2</v>
      </c>
      <c r="O19" s="3">
        <v>1</v>
      </c>
      <c r="P19" s="2">
        <v>0</v>
      </c>
      <c r="Q19" s="1">
        <v>0</v>
      </c>
      <c r="R19" s="3"/>
      <c r="S19" s="1">
        <v>0</v>
      </c>
      <c r="T19" s="1">
        <v>0</v>
      </c>
      <c r="U19" s="3"/>
      <c r="V19" s="1">
        <v>0</v>
      </c>
      <c r="W19" s="1">
        <v>0</v>
      </c>
      <c r="X19" s="3"/>
    </row>
    <row r="20" spans="1:24" x14ac:dyDescent="0.25">
      <c r="A20" s="11" t="s">
        <v>34</v>
      </c>
      <c r="B20" s="1">
        <v>108</v>
      </c>
      <c r="C20" s="2">
        <v>9</v>
      </c>
      <c r="D20" s="2">
        <v>0</v>
      </c>
      <c r="E20" s="1">
        <v>9</v>
      </c>
      <c r="F20" s="3">
        <v>8.3333333333333329E-2</v>
      </c>
      <c r="G20" s="2">
        <v>89</v>
      </c>
      <c r="H20" s="1">
        <v>6</v>
      </c>
      <c r="I20" s="3">
        <v>6.741573033707865E-2</v>
      </c>
      <c r="J20" s="2">
        <v>4</v>
      </c>
      <c r="K20" s="1">
        <v>1</v>
      </c>
      <c r="L20" s="3">
        <v>0.25</v>
      </c>
      <c r="M20" s="1">
        <v>14</v>
      </c>
      <c r="N20" s="1">
        <v>1</v>
      </c>
      <c r="O20" s="3">
        <v>7.1428571428571425E-2</v>
      </c>
      <c r="P20" s="2">
        <v>0</v>
      </c>
      <c r="Q20" s="1">
        <v>0</v>
      </c>
      <c r="R20" s="3"/>
      <c r="S20" s="1">
        <v>0</v>
      </c>
      <c r="T20" s="1">
        <v>0</v>
      </c>
      <c r="U20" s="3"/>
      <c r="V20" s="1">
        <v>0</v>
      </c>
      <c r="W20" s="1">
        <v>0</v>
      </c>
      <c r="X20" s="3"/>
    </row>
    <row r="21" spans="1:24" ht="24" x14ac:dyDescent="0.25">
      <c r="A21" s="11" t="s">
        <v>11</v>
      </c>
      <c r="B21" s="1">
        <v>57</v>
      </c>
      <c r="C21" s="2">
        <v>2</v>
      </c>
      <c r="D21" s="2">
        <v>0</v>
      </c>
      <c r="E21" s="1">
        <v>2</v>
      </c>
      <c r="F21" s="3">
        <v>3.5087719298245612E-2</v>
      </c>
      <c r="G21" s="2">
        <v>48</v>
      </c>
      <c r="H21" s="1">
        <v>1</v>
      </c>
      <c r="I21" s="3">
        <v>2.0833333333333332E-2</v>
      </c>
      <c r="J21" s="2">
        <v>1</v>
      </c>
      <c r="K21" s="1">
        <v>0</v>
      </c>
      <c r="L21" s="3">
        <v>0</v>
      </c>
      <c r="M21" s="1">
        <v>8</v>
      </c>
      <c r="N21" s="1">
        <v>1</v>
      </c>
      <c r="O21" s="3">
        <v>0.125</v>
      </c>
      <c r="P21" s="2">
        <v>0</v>
      </c>
      <c r="Q21" s="1">
        <v>0</v>
      </c>
      <c r="R21" s="3"/>
      <c r="S21" s="1">
        <v>0</v>
      </c>
      <c r="T21" s="1">
        <v>0</v>
      </c>
      <c r="U21" s="3"/>
      <c r="V21" s="1">
        <v>0</v>
      </c>
      <c r="W21" s="1">
        <v>0</v>
      </c>
      <c r="X21" s="3"/>
    </row>
    <row r="22" spans="1:24" x14ac:dyDescent="0.25">
      <c r="A22" s="11" t="s">
        <v>41</v>
      </c>
      <c r="B22" s="1">
        <v>157</v>
      </c>
      <c r="C22" s="2">
        <v>5</v>
      </c>
      <c r="D22" s="2">
        <v>0</v>
      </c>
      <c r="E22" s="1">
        <v>5</v>
      </c>
      <c r="F22" s="3">
        <v>3.1847133757961783E-2</v>
      </c>
      <c r="G22" s="2">
        <v>115</v>
      </c>
      <c r="H22" s="1">
        <v>4</v>
      </c>
      <c r="I22" s="3">
        <v>3.4782608695652174E-2</v>
      </c>
      <c r="J22" s="2">
        <v>16</v>
      </c>
      <c r="K22" s="1">
        <v>1</v>
      </c>
      <c r="L22" s="3">
        <v>6.25E-2</v>
      </c>
      <c r="M22" s="1">
        <v>19</v>
      </c>
      <c r="N22" s="1">
        <v>0</v>
      </c>
      <c r="O22" s="3">
        <v>0</v>
      </c>
      <c r="P22" s="2">
        <v>2</v>
      </c>
      <c r="Q22" s="1">
        <v>0</v>
      </c>
      <c r="R22" s="3">
        <v>0</v>
      </c>
      <c r="S22" s="1">
        <v>0</v>
      </c>
      <c r="T22" s="1">
        <v>0</v>
      </c>
      <c r="U22" s="3"/>
      <c r="V22" s="1">
        <v>0</v>
      </c>
      <c r="W22" s="1">
        <v>0</v>
      </c>
      <c r="X22" s="3"/>
    </row>
    <row r="23" spans="1:24" x14ac:dyDescent="0.25">
      <c r="A23" s="11" t="s">
        <v>24</v>
      </c>
      <c r="B23" s="1">
        <v>78</v>
      </c>
      <c r="C23" s="2">
        <v>2</v>
      </c>
      <c r="D23" s="2">
        <v>0</v>
      </c>
      <c r="E23" s="1">
        <v>2</v>
      </c>
      <c r="F23" s="3">
        <v>2.564102564102564E-2</v>
      </c>
      <c r="G23" s="2">
        <v>67</v>
      </c>
      <c r="H23" s="1">
        <v>2</v>
      </c>
      <c r="I23" s="3">
        <v>2.9850746268656716E-2</v>
      </c>
      <c r="J23" s="2">
        <v>5</v>
      </c>
      <c r="K23" s="1">
        <v>0</v>
      </c>
      <c r="L23" s="3">
        <v>0</v>
      </c>
      <c r="M23" s="1">
        <v>6</v>
      </c>
      <c r="N23" s="1">
        <v>0</v>
      </c>
      <c r="O23" s="3">
        <v>0</v>
      </c>
      <c r="P23" s="2">
        <v>0</v>
      </c>
      <c r="Q23" s="1">
        <v>0</v>
      </c>
      <c r="R23" s="3"/>
      <c r="S23" s="1">
        <v>0</v>
      </c>
      <c r="T23" s="1">
        <v>0</v>
      </c>
      <c r="U23" s="3"/>
      <c r="V23" s="1">
        <v>0</v>
      </c>
      <c r="W23" s="1">
        <v>0</v>
      </c>
      <c r="X23" s="3"/>
    </row>
    <row r="24" spans="1:24" x14ac:dyDescent="0.25">
      <c r="A24" s="11" t="s">
        <v>46</v>
      </c>
      <c r="B24" s="1">
        <v>209</v>
      </c>
      <c r="C24" s="2">
        <v>39</v>
      </c>
      <c r="D24" s="2">
        <v>1</v>
      </c>
      <c r="E24" s="1">
        <v>38</v>
      </c>
      <c r="F24" s="3">
        <v>0.18181818181818182</v>
      </c>
      <c r="G24" s="2">
        <v>189</v>
      </c>
      <c r="H24" s="1">
        <v>29</v>
      </c>
      <c r="I24" s="3">
        <v>0.15343915343915343</v>
      </c>
      <c r="J24" s="2">
        <v>4</v>
      </c>
      <c r="K24" s="1">
        <v>1</v>
      </c>
      <c r="L24" s="3">
        <v>0.25</v>
      </c>
      <c r="M24" s="1">
        <v>7</v>
      </c>
      <c r="N24" s="1">
        <v>3</v>
      </c>
      <c r="O24" s="3">
        <v>0.42857142857142855</v>
      </c>
      <c r="P24" s="2">
        <v>6</v>
      </c>
      <c r="Q24" s="1">
        <v>3</v>
      </c>
      <c r="R24" s="3">
        <v>0.5</v>
      </c>
      <c r="S24" s="1">
        <v>0</v>
      </c>
      <c r="T24" s="1">
        <v>0</v>
      </c>
      <c r="U24" s="3"/>
      <c r="V24" s="1">
        <v>1</v>
      </c>
      <c r="W24" s="1">
        <v>1</v>
      </c>
      <c r="X24" s="3">
        <v>1</v>
      </c>
    </row>
    <row r="25" spans="1:24" x14ac:dyDescent="0.25">
      <c r="A25" s="11" t="s">
        <v>37</v>
      </c>
      <c r="B25" s="1">
        <v>128</v>
      </c>
      <c r="C25" s="2">
        <v>2</v>
      </c>
      <c r="D25" s="2">
        <v>1</v>
      </c>
      <c r="E25" s="1">
        <v>1</v>
      </c>
      <c r="F25" s="3">
        <v>7.8125E-3</v>
      </c>
      <c r="G25" s="2">
        <v>111</v>
      </c>
      <c r="H25" s="1">
        <v>1</v>
      </c>
      <c r="I25" s="3">
        <v>9.0090090090090089E-3</v>
      </c>
      <c r="J25" s="2">
        <v>3</v>
      </c>
      <c r="K25" s="1">
        <v>0</v>
      </c>
      <c r="L25" s="3">
        <v>0</v>
      </c>
      <c r="M25" s="1">
        <v>12</v>
      </c>
      <c r="N25" s="1">
        <v>0</v>
      </c>
      <c r="O25" s="3">
        <v>0</v>
      </c>
      <c r="P25" s="2">
        <v>1</v>
      </c>
      <c r="Q25" s="1">
        <v>0</v>
      </c>
      <c r="R25" s="3">
        <v>0</v>
      </c>
      <c r="S25" s="1">
        <v>0</v>
      </c>
      <c r="T25" s="1">
        <v>0</v>
      </c>
      <c r="U25" s="3"/>
      <c r="V25" s="1">
        <v>0</v>
      </c>
      <c r="W25" s="1">
        <v>0</v>
      </c>
      <c r="X25" s="3"/>
    </row>
    <row r="26" spans="1:24" ht="24" x14ac:dyDescent="0.25">
      <c r="A26" s="11" t="s">
        <v>39</v>
      </c>
      <c r="B26" s="1">
        <v>155</v>
      </c>
      <c r="C26" s="2">
        <v>11</v>
      </c>
      <c r="D26" s="2">
        <v>0</v>
      </c>
      <c r="E26" s="1">
        <v>11</v>
      </c>
      <c r="F26" s="3">
        <v>7.0967741935483872E-2</v>
      </c>
      <c r="G26" s="2">
        <v>132</v>
      </c>
      <c r="H26" s="1">
        <v>8</v>
      </c>
      <c r="I26" s="3">
        <v>6.0606060606060608E-2</v>
      </c>
      <c r="J26" s="2">
        <v>2</v>
      </c>
      <c r="K26" s="1">
        <v>1</v>
      </c>
      <c r="L26" s="3">
        <v>0.5</v>
      </c>
      <c r="M26" s="1">
        <v>16</v>
      </c>
      <c r="N26" s="1">
        <v>1</v>
      </c>
      <c r="O26" s="3">
        <v>6.25E-2</v>
      </c>
      <c r="P26" s="2">
        <v>3</v>
      </c>
      <c r="Q26" s="1">
        <v>1</v>
      </c>
      <c r="R26" s="3">
        <v>0.33333333333333331</v>
      </c>
      <c r="S26" s="1">
        <v>0</v>
      </c>
      <c r="T26" s="1">
        <v>0</v>
      </c>
      <c r="U26" s="3"/>
      <c r="V26" s="1">
        <v>0</v>
      </c>
      <c r="W26" s="1">
        <v>0</v>
      </c>
      <c r="X26" s="3"/>
    </row>
    <row r="27" spans="1:24" x14ac:dyDescent="0.25">
      <c r="A27" s="11" t="s">
        <v>1</v>
      </c>
      <c r="B27" s="1">
        <v>34</v>
      </c>
      <c r="C27" s="2">
        <v>3</v>
      </c>
      <c r="D27" s="2">
        <v>0</v>
      </c>
      <c r="E27" s="1">
        <v>3</v>
      </c>
      <c r="F27" s="3">
        <v>8.8235294117647065E-2</v>
      </c>
      <c r="G27" s="2">
        <v>32</v>
      </c>
      <c r="H27" s="1">
        <v>2</v>
      </c>
      <c r="I27" s="3">
        <v>6.25E-2</v>
      </c>
      <c r="J27" s="2">
        <v>0</v>
      </c>
      <c r="K27" s="1">
        <v>0</v>
      </c>
      <c r="L27" s="3"/>
      <c r="M27" s="1">
        <v>0</v>
      </c>
      <c r="N27" s="1">
        <v>0</v>
      </c>
      <c r="O27" s="3"/>
      <c r="P27" s="2">
        <v>0</v>
      </c>
      <c r="Q27" s="1">
        <v>0</v>
      </c>
      <c r="R27" s="3"/>
      <c r="S27" s="1">
        <v>0</v>
      </c>
      <c r="T27" s="1">
        <v>0</v>
      </c>
      <c r="U27" s="3"/>
      <c r="V27" s="1">
        <v>1</v>
      </c>
      <c r="W27" s="1">
        <v>1</v>
      </c>
      <c r="X27" s="3">
        <v>1</v>
      </c>
    </row>
    <row r="28" spans="1:24" x14ac:dyDescent="0.25">
      <c r="A28" s="11" t="s">
        <v>42</v>
      </c>
      <c r="B28" s="1">
        <v>172</v>
      </c>
      <c r="C28" s="2">
        <v>8</v>
      </c>
      <c r="D28" s="2">
        <v>1</v>
      </c>
      <c r="E28" s="1">
        <v>7</v>
      </c>
      <c r="F28" s="3">
        <v>4.0697674418604654E-2</v>
      </c>
      <c r="G28" s="2">
        <v>89</v>
      </c>
      <c r="H28" s="1">
        <v>2</v>
      </c>
      <c r="I28" s="3">
        <v>2.247191011235955E-2</v>
      </c>
      <c r="J28" s="2">
        <v>24</v>
      </c>
      <c r="K28" s="1">
        <v>1</v>
      </c>
      <c r="L28" s="3">
        <v>4.1666666666666664E-2</v>
      </c>
      <c r="M28" s="1">
        <v>42</v>
      </c>
      <c r="N28" s="1">
        <v>4</v>
      </c>
      <c r="O28" s="3">
        <v>9.5238095238095233E-2</v>
      </c>
      <c r="P28" s="2">
        <v>7</v>
      </c>
      <c r="Q28" s="1">
        <v>0</v>
      </c>
      <c r="R28" s="3">
        <v>0</v>
      </c>
      <c r="S28" s="1">
        <v>0</v>
      </c>
      <c r="T28" s="1">
        <v>0</v>
      </c>
      <c r="U28" s="3"/>
      <c r="V28" s="1">
        <v>1</v>
      </c>
      <c r="W28" s="1">
        <v>0</v>
      </c>
      <c r="X28" s="3">
        <v>0</v>
      </c>
    </row>
    <row r="29" spans="1:24" x14ac:dyDescent="0.25">
      <c r="A29" s="11" t="s">
        <v>17</v>
      </c>
      <c r="B29" s="1">
        <v>52</v>
      </c>
      <c r="C29" s="2">
        <v>16</v>
      </c>
      <c r="D29" s="2">
        <v>2</v>
      </c>
      <c r="E29" s="1">
        <v>14</v>
      </c>
      <c r="F29" s="3">
        <v>0.26923076923076922</v>
      </c>
      <c r="G29" s="2">
        <v>40</v>
      </c>
      <c r="H29" s="1">
        <v>12</v>
      </c>
      <c r="I29" s="3">
        <v>0.3</v>
      </c>
      <c r="J29" s="2">
        <v>4</v>
      </c>
      <c r="K29" s="1">
        <v>1</v>
      </c>
      <c r="L29" s="3">
        <v>0.25</v>
      </c>
      <c r="M29" s="1">
        <v>4</v>
      </c>
      <c r="N29" s="1">
        <v>0</v>
      </c>
      <c r="O29" s="3">
        <v>0</v>
      </c>
      <c r="P29" s="2">
        <v>1</v>
      </c>
      <c r="Q29" s="1">
        <v>0</v>
      </c>
      <c r="R29" s="3">
        <v>0</v>
      </c>
      <c r="S29" s="1">
        <v>0</v>
      </c>
      <c r="T29" s="1">
        <v>0</v>
      </c>
      <c r="U29" s="3"/>
      <c r="V29" s="1">
        <v>2</v>
      </c>
      <c r="W29" s="1">
        <v>1</v>
      </c>
      <c r="X29" s="3">
        <v>0.5</v>
      </c>
    </row>
    <row r="30" spans="1:24" x14ac:dyDescent="0.25">
      <c r="A30" s="11" t="s">
        <v>26</v>
      </c>
      <c r="B30" s="1">
        <v>68</v>
      </c>
      <c r="C30" s="2">
        <v>13</v>
      </c>
      <c r="D30" s="2">
        <v>1</v>
      </c>
      <c r="E30" s="1">
        <v>12</v>
      </c>
      <c r="F30" s="3">
        <v>0.17647058823529413</v>
      </c>
      <c r="G30" s="2">
        <v>52</v>
      </c>
      <c r="H30" s="1">
        <v>11</v>
      </c>
      <c r="I30" s="3">
        <v>0.21153846153846154</v>
      </c>
      <c r="J30" s="2">
        <v>5</v>
      </c>
      <c r="K30" s="1">
        <v>0</v>
      </c>
      <c r="L30" s="3">
        <v>0</v>
      </c>
      <c r="M30" s="1">
        <v>9</v>
      </c>
      <c r="N30" s="1">
        <v>1</v>
      </c>
      <c r="O30" s="3">
        <v>0.1111111111111111</v>
      </c>
      <c r="P30" s="2">
        <v>0</v>
      </c>
      <c r="Q30" s="1">
        <v>0</v>
      </c>
      <c r="R30" s="3"/>
      <c r="S30" s="1">
        <v>0</v>
      </c>
      <c r="T30" s="1">
        <v>0</v>
      </c>
      <c r="U30" s="3"/>
      <c r="V30" s="1">
        <v>0</v>
      </c>
      <c r="W30" s="1">
        <v>0</v>
      </c>
      <c r="X30" s="3"/>
    </row>
    <row r="31" spans="1:24" x14ac:dyDescent="0.25">
      <c r="A31" s="11" t="s">
        <v>23</v>
      </c>
      <c r="B31" s="1">
        <v>67</v>
      </c>
      <c r="C31" s="2">
        <v>11</v>
      </c>
      <c r="D31" s="2">
        <v>0</v>
      </c>
      <c r="E31" s="1">
        <v>11</v>
      </c>
      <c r="F31" s="3">
        <v>0.16417910447761194</v>
      </c>
      <c r="G31" s="2">
        <v>53</v>
      </c>
      <c r="H31" s="1">
        <v>9</v>
      </c>
      <c r="I31" s="3">
        <v>0.16981132075471697</v>
      </c>
      <c r="J31" s="2">
        <v>0</v>
      </c>
      <c r="K31" s="1">
        <v>0</v>
      </c>
      <c r="L31" s="3"/>
      <c r="M31" s="1">
        <v>12</v>
      </c>
      <c r="N31" s="1">
        <v>2</v>
      </c>
      <c r="O31" s="3">
        <v>0.16666666666666666</v>
      </c>
      <c r="P31" s="2">
        <v>1</v>
      </c>
      <c r="Q31" s="1">
        <v>0</v>
      </c>
      <c r="R31" s="3">
        <v>0</v>
      </c>
      <c r="S31" s="1">
        <v>0</v>
      </c>
      <c r="T31" s="1">
        <v>0</v>
      </c>
      <c r="U31" s="3"/>
      <c r="V31" s="1">
        <v>0</v>
      </c>
      <c r="W31" s="1">
        <v>0</v>
      </c>
      <c r="X31" s="3"/>
    </row>
    <row r="32" spans="1:24" x14ac:dyDescent="0.25">
      <c r="A32" s="11" t="s">
        <v>18</v>
      </c>
      <c r="B32" s="1">
        <v>57</v>
      </c>
      <c r="C32" s="2">
        <v>9</v>
      </c>
      <c r="D32" s="2">
        <v>2</v>
      </c>
      <c r="E32" s="1">
        <v>7</v>
      </c>
      <c r="F32" s="3">
        <v>0.12280701754385964</v>
      </c>
      <c r="G32" s="2">
        <v>39</v>
      </c>
      <c r="H32" s="1">
        <v>5</v>
      </c>
      <c r="I32" s="3">
        <v>0.12820512820512819</v>
      </c>
      <c r="J32" s="2">
        <v>9</v>
      </c>
      <c r="K32" s="1">
        <v>0</v>
      </c>
      <c r="L32" s="3">
        <v>0</v>
      </c>
      <c r="M32" s="1">
        <v>4</v>
      </c>
      <c r="N32" s="1">
        <v>0</v>
      </c>
      <c r="O32" s="3">
        <v>0</v>
      </c>
      <c r="P32" s="2">
        <v>3</v>
      </c>
      <c r="Q32" s="1">
        <v>0</v>
      </c>
      <c r="R32" s="3">
        <v>0</v>
      </c>
      <c r="S32" s="1">
        <v>0</v>
      </c>
      <c r="T32" s="1">
        <v>0</v>
      </c>
      <c r="U32" s="3"/>
      <c r="V32" s="1">
        <v>0</v>
      </c>
      <c r="W32" s="1">
        <v>0</v>
      </c>
      <c r="X32" s="3"/>
    </row>
    <row r="33" spans="1:24" x14ac:dyDescent="0.25">
      <c r="A33" s="11" t="s">
        <v>27</v>
      </c>
      <c r="B33" s="1">
        <v>82</v>
      </c>
      <c r="C33" s="2">
        <v>16</v>
      </c>
      <c r="D33" s="2">
        <v>1</v>
      </c>
      <c r="E33" s="1">
        <v>15</v>
      </c>
      <c r="F33" s="3">
        <v>0.18292682926829268</v>
      </c>
      <c r="G33" s="2">
        <v>61</v>
      </c>
      <c r="H33" s="1">
        <v>10</v>
      </c>
      <c r="I33" s="3">
        <v>0.16393442622950818</v>
      </c>
      <c r="J33" s="2">
        <v>3</v>
      </c>
      <c r="K33" s="1">
        <v>1</v>
      </c>
      <c r="L33" s="3">
        <v>0.33333333333333331</v>
      </c>
      <c r="M33" s="1">
        <v>14</v>
      </c>
      <c r="N33" s="1">
        <v>3</v>
      </c>
      <c r="O33" s="3">
        <v>0.21428571428571427</v>
      </c>
      <c r="P33" s="2">
        <v>2</v>
      </c>
      <c r="Q33" s="1">
        <v>1</v>
      </c>
      <c r="R33" s="3">
        <v>0.5</v>
      </c>
      <c r="S33" s="1">
        <v>0</v>
      </c>
      <c r="T33" s="1">
        <v>0</v>
      </c>
      <c r="U33" s="3"/>
      <c r="V33" s="1">
        <v>1</v>
      </c>
      <c r="W33" s="1">
        <v>0</v>
      </c>
      <c r="X33" s="3">
        <v>0</v>
      </c>
    </row>
    <row r="34" spans="1:24" x14ac:dyDescent="0.25">
      <c r="A34" s="12" t="s">
        <v>64</v>
      </c>
      <c r="B34" s="1">
        <v>68</v>
      </c>
      <c r="C34" s="2">
        <v>15</v>
      </c>
      <c r="D34" s="2">
        <v>5</v>
      </c>
      <c r="E34" s="1">
        <v>10</v>
      </c>
      <c r="F34" s="3">
        <v>0.14705882352941177</v>
      </c>
      <c r="G34" s="2">
        <v>61</v>
      </c>
      <c r="H34" s="1">
        <v>9</v>
      </c>
      <c r="I34" s="3">
        <v>0.14754098360655737</v>
      </c>
      <c r="J34" s="2">
        <v>2</v>
      </c>
      <c r="K34" s="1">
        <v>0</v>
      </c>
      <c r="L34" s="3">
        <v>0</v>
      </c>
      <c r="M34" s="1">
        <v>3</v>
      </c>
      <c r="N34" s="1">
        <v>1</v>
      </c>
      <c r="O34" s="3">
        <v>0.33333333333333331</v>
      </c>
      <c r="P34" s="2">
        <v>2</v>
      </c>
      <c r="Q34" s="1">
        <v>0</v>
      </c>
      <c r="R34" s="3">
        <v>0</v>
      </c>
      <c r="S34" s="1">
        <v>0</v>
      </c>
      <c r="T34" s="1">
        <v>0</v>
      </c>
      <c r="U34" s="3"/>
      <c r="V34" s="1">
        <v>0</v>
      </c>
      <c r="W34" s="1">
        <v>0</v>
      </c>
      <c r="X34" s="3"/>
    </row>
    <row r="35" spans="1:24" x14ac:dyDescent="0.25">
      <c r="A35" s="11" t="s">
        <v>10</v>
      </c>
      <c r="B35" s="1">
        <v>49</v>
      </c>
      <c r="C35" s="2">
        <v>11</v>
      </c>
      <c r="D35" s="2">
        <v>1</v>
      </c>
      <c r="E35" s="1">
        <v>10</v>
      </c>
      <c r="F35" s="3">
        <v>0.20408163265306123</v>
      </c>
      <c r="G35" s="2">
        <v>43</v>
      </c>
      <c r="H35" s="1">
        <v>9</v>
      </c>
      <c r="I35" s="3">
        <v>0.20930232558139536</v>
      </c>
      <c r="J35" s="2">
        <v>0</v>
      </c>
      <c r="K35" s="1">
        <v>0</v>
      </c>
      <c r="L35" s="3"/>
      <c r="M35" s="1">
        <v>4</v>
      </c>
      <c r="N35" s="1">
        <v>1</v>
      </c>
      <c r="O35" s="3">
        <v>0.25</v>
      </c>
      <c r="P35" s="2">
        <v>1</v>
      </c>
      <c r="Q35" s="1">
        <v>0</v>
      </c>
      <c r="R35" s="3">
        <v>0</v>
      </c>
      <c r="S35" s="1">
        <v>0</v>
      </c>
      <c r="T35" s="1">
        <v>0</v>
      </c>
      <c r="U35" s="3"/>
      <c r="V35" s="1">
        <v>1</v>
      </c>
      <c r="W35" s="1">
        <v>0</v>
      </c>
      <c r="X35" s="3">
        <v>0</v>
      </c>
    </row>
    <row r="36" spans="1:24" x14ac:dyDescent="0.25">
      <c r="A36" s="11" t="s">
        <v>22</v>
      </c>
      <c r="B36" s="1">
        <v>69</v>
      </c>
      <c r="C36" s="2">
        <v>3</v>
      </c>
      <c r="D36" s="2">
        <v>0</v>
      </c>
      <c r="E36" s="1">
        <v>3</v>
      </c>
      <c r="F36" s="3">
        <v>4.3478260869565216E-2</v>
      </c>
      <c r="G36" s="2">
        <v>54</v>
      </c>
      <c r="H36" s="1">
        <v>2</v>
      </c>
      <c r="I36" s="3">
        <v>3.7037037037037035E-2</v>
      </c>
      <c r="J36" s="2">
        <v>1</v>
      </c>
      <c r="K36" s="1">
        <v>0</v>
      </c>
      <c r="L36" s="3">
        <v>0</v>
      </c>
      <c r="M36" s="1">
        <v>10</v>
      </c>
      <c r="N36" s="1">
        <v>0</v>
      </c>
      <c r="O36" s="3">
        <v>0</v>
      </c>
      <c r="P36" s="2">
        <v>0</v>
      </c>
      <c r="Q36" s="1">
        <v>0</v>
      </c>
      <c r="R36" s="3"/>
      <c r="S36" s="1">
        <v>0</v>
      </c>
      <c r="T36" s="1">
        <v>0</v>
      </c>
      <c r="U36" s="3"/>
      <c r="V36" s="1">
        <v>0</v>
      </c>
      <c r="W36" s="1">
        <v>0</v>
      </c>
      <c r="X36" s="3"/>
    </row>
    <row r="37" spans="1:24" x14ac:dyDescent="0.25">
      <c r="A37" s="11" t="s">
        <v>5</v>
      </c>
      <c r="B37" s="1">
        <v>41</v>
      </c>
      <c r="C37" s="2">
        <v>8</v>
      </c>
      <c r="D37" s="2">
        <v>0</v>
      </c>
      <c r="E37" s="1">
        <v>8</v>
      </c>
      <c r="F37" s="3">
        <v>0.1951219512195122</v>
      </c>
      <c r="G37" s="2">
        <v>34</v>
      </c>
      <c r="H37" s="1">
        <v>5</v>
      </c>
      <c r="I37" s="3">
        <v>0.14705882352941177</v>
      </c>
      <c r="J37" s="2">
        <v>1</v>
      </c>
      <c r="K37" s="1">
        <v>1</v>
      </c>
      <c r="L37" s="3">
        <v>1</v>
      </c>
      <c r="M37" s="1">
        <v>5</v>
      </c>
      <c r="N37" s="1">
        <v>2</v>
      </c>
      <c r="O37" s="3">
        <v>0.4</v>
      </c>
      <c r="P37" s="2">
        <v>1</v>
      </c>
      <c r="Q37" s="1">
        <v>0</v>
      </c>
      <c r="R37" s="3">
        <v>0</v>
      </c>
      <c r="S37" s="1">
        <v>0</v>
      </c>
      <c r="T37" s="1">
        <v>0</v>
      </c>
      <c r="U37" s="3"/>
      <c r="V37" s="1">
        <v>0</v>
      </c>
      <c r="W37" s="1">
        <v>0</v>
      </c>
      <c r="X37" s="3"/>
    </row>
    <row r="38" spans="1:24" x14ac:dyDescent="0.25">
      <c r="A38" s="11" t="s">
        <v>2</v>
      </c>
      <c r="B38" s="1">
        <v>30</v>
      </c>
      <c r="C38" s="2">
        <v>6</v>
      </c>
      <c r="D38" s="2">
        <v>0</v>
      </c>
      <c r="E38" s="1">
        <v>6</v>
      </c>
      <c r="F38" s="3">
        <v>0.2</v>
      </c>
      <c r="G38" s="2">
        <v>28</v>
      </c>
      <c r="H38" s="1">
        <v>6</v>
      </c>
      <c r="I38" s="3">
        <v>0.21428571428571427</v>
      </c>
      <c r="J38" s="2">
        <v>1</v>
      </c>
      <c r="K38" s="1">
        <v>0</v>
      </c>
      <c r="L38" s="3">
        <v>0</v>
      </c>
      <c r="M38" s="1">
        <v>1</v>
      </c>
      <c r="N38" s="1">
        <v>0</v>
      </c>
      <c r="O38" s="3">
        <v>0</v>
      </c>
      <c r="P38" s="2">
        <v>0</v>
      </c>
      <c r="Q38" s="1">
        <v>0</v>
      </c>
      <c r="R38" s="3"/>
      <c r="S38" s="1">
        <v>0</v>
      </c>
      <c r="T38" s="1">
        <v>0</v>
      </c>
      <c r="U38" s="3"/>
      <c r="V38" s="1">
        <v>0</v>
      </c>
      <c r="W38" s="1">
        <v>0</v>
      </c>
      <c r="X38" s="3"/>
    </row>
    <row r="39" spans="1:24" x14ac:dyDescent="0.25">
      <c r="A39" s="11" t="s">
        <v>20</v>
      </c>
      <c r="B39" s="1">
        <v>68</v>
      </c>
      <c r="C39" s="2">
        <v>6</v>
      </c>
      <c r="D39" s="2">
        <v>0</v>
      </c>
      <c r="E39" s="1">
        <v>6</v>
      </c>
      <c r="F39" s="3">
        <v>8.8235294117647065E-2</v>
      </c>
      <c r="G39" s="2">
        <v>50</v>
      </c>
      <c r="H39" s="1">
        <v>5</v>
      </c>
      <c r="I39" s="3">
        <v>0.1</v>
      </c>
      <c r="J39" s="2">
        <v>3</v>
      </c>
      <c r="K39" s="1">
        <v>0</v>
      </c>
      <c r="L39" s="3">
        <v>0</v>
      </c>
      <c r="M39" s="1">
        <v>14</v>
      </c>
      <c r="N39" s="1">
        <v>1</v>
      </c>
      <c r="O39" s="3">
        <v>7.1428571428571425E-2</v>
      </c>
      <c r="P39" s="2">
        <v>1</v>
      </c>
      <c r="Q39" s="1">
        <v>0</v>
      </c>
      <c r="R39" s="3">
        <v>0</v>
      </c>
      <c r="S39" s="1">
        <v>0</v>
      </c>
      <c r="T39" s="1">
        <v>0</v>
      </c>
      <c r="U39" s="3"/>
      <c r="V39" s="1">
        <v>0</v>
      </c>
      <c r="W39" s="1">
        <v>0</v>
      </c>
      <c r="X39" s="3"/>
    </row>
    <row r="40" spans="1:24" x14ac:dyDescent="0.25">
      <c r="A40" s="11" t="s">
        <v>47</v>
      </c>
      <c r="B40" s="1">
        <v>300</v>
      </c>
      <c r="C40" s="2">
        <v>50</v>
      </c>
      <c r="D40" s="2">
        <v>7</v>
      </c>
      <c r="E40" s="1">
        <v>43</v>
      </c>
      <c r="F40" s="3">
        <v>0.14333333333333334</v>
      </c>
      <c r="G40" s="2">
        <v>255</v>
      </c>
      <c r="H40" s="1">
        <v>33</v>
      </c>
      <c r="I40" s="3">
        <v>0.12941176470588237</v>
      </c>
      <c r="J40" s="2">
        <v>11</v>
      </c>
      <c r="K40" s="1">
        <v>3</v>
      </c>
      <c r="L40" s="3">
        <v>0.27272727272727271</v>
      </c>
      <c r="M40" s="1">
        <v>31</v>
      </c>
      <c r="N40" s="1">
        <v>6</v>
      </c>
      <c r="O40" s="3">
        <v>0.19354838709677419</v>
      </c>
      <c r="P40" s="2">
        <v>1</v>
      </c>
      <c r="Q40" s="1">
        <v>0</v>
      </c>
      <c r="R40" s="3">
        <v>0</v>
      </c>
      <c r="S40" s="1">
        <v>0</v>
      </c>
      <c r="T40" s="1">
        <v>0</v>
      </c>
      <c r="U40" s="3"/>
      <c r="V40" s="1">
        <v>0</v>
      </c>
      <c r="W40" s="1">
        <v>0</v>
      </c>
      <c r="X40" s="3"/>
    </row>
    <row r="41" spans="1:24" x14ac:dyDescent="0.25">
      <c r="A41" s="11" t="s">
        <v>3</v>
      </c>
      <c r="B41" s="1">
        <v>37</v>
      </c>
      <c r="C41" s="2">
        <v>1</v>
      </c>
      <c r="D41" s="2">
        <v>0</v>
      </c>
      <c r="E41" s="1">
        <v>1</v>
      </c>
      <c r="F41" s="3">
        <v>2.7027027027027029E-2</v>
      </c>
      <c r="G41" s="2">
        <v>33</v>
      </c>
      <c r="H41" s="1">
        <v>1</v>
      </c>
      <c r="I41" s="3">
        <v>3.0303030303030304E-2</v>
      </c>
      <c r="J41" s="2">
        <v>0</v>
      </c>
      <c r="K41" s="1">
        <v>0</v>
      </c>
      <c r="L41" s="3"/>
      <c r="M41" s="1">
        <v>4</v>
      </c>
      <c r="N41" s="1">
        <v>0</v>
      </c>
      <c r="O41" s="3">
        <v>0</v>
      </c>
      <c r="P41" s="2">
        <v>0</v>
      </c>
      <c r="Q41" s="1">
        <v>0</v>
      </c>
      <c r="R41" s="3"/>
      <c r="S41" s="1">
        <v>0</v>
      </c>
      <c r="T41" s="1">
        <v>0</v>
      </c>
      <c r="U41" s="3"/>
      <c r="V41" s="1">
        <v>0</v>
      </c>
      <c r="W41" s="1">
        <v>0</v>
      </c>
      <c r="X41" s="3"/>
    </row>
    <row r="42" spans="1:24" x14ac:dyDescent="0.25">
      <c r="A42" s="11" t="s">
        <v>28</v>
      </c>
      <c r="B42" s="1">
        <v>76</v>
      </c>
      <c r="C42" s="2">
        <v>51</v>
      </c>
      <c r="D42" s="2">
        <v>7</v>
      </c>
      <c r="E42" s="1">
        <v>44</v>
      </c>
      <c r="F42" s="3">
        <v>0.57894736842105265</v>
      </c>
      <c r="G42" s="2">
        <v>56</v>
      </c>
      <c r="H42" s="1">
        <v>29</v>
      </c>
      <c r="I42" s="3">
        <v>0.5178571428571429</v>
      </c>
      <c r="J42" s="2">
        <v>8</v>
      </c>
      <c r="K42" s="1">
        <v>6</v>
      </c>
      <c r="L42" s="3">
        <v>0.75</v>
      </c>
      <c r="M42" s="1">
        <v>9</v>
      </c>
      <c r="N42" s="1">
        <v>6</v>
      </c>
      <c r="O42" s="3">
        <v>0.66666666666666663</v>
      </c>
      <c r="P42" s="2">
        <v>0</v>
      </c>
      <c r="Q42" s="1">
        <v>0</v>
      </c>
      <c r="R42" s="3"/>
      <c r="S42" s="1">
        <v>0</v>
      </c>
      <c r="T42" s="1">
        <v>0</v>
      </c>
      <c r="U42" s="3"/>
      <c r="V42" s="1">
        <v>1</v>
      </c>
      <c r="W42" s="1">
        <v>1</v>
      </c>
      <c r="X42" s="3">
        <v>1</v>
      </c>
    </row>
    <row r="43" spans="1:24" x14ac:dyDescent="0.25">
      <c r="A43" s="11" t="s">
        <v>25</v>
      </c>
      <c r="B43" s="1">
        <v>80</v>
      </c>
      <c r="C43" s="2">
        <v>14</v>
      </c>
      <c r="D43" s="2">
        <v>1</v>
      </c>
      <c r="E43" s="1">
        <v>13</v>
      </c>
      <c r="F43" s="3">
        <v>0.16250000000000001</v>
      </c>
      <c r="G43" s="2">
        <v>72</v>
      </c>
      <c r="H43" s="1">
        <v>12</v>
      </c>
      <c r="I43" s="3">
        <v>0.16666666666666666</v>
      </c>
      <c r="J43" s="2">
        <v>0</v>
      </c>
      <c r="K43" s="1">
        <v>0</v>
      </c>
      <c r="L43" s="3"/>
      <c r="M43" s="1">
        <v>5</v>
      </c>
      <c r="N43" s="1">
        <v>1</v>
      </c>
      <c r="O43" s="3">
        <v>0.2</v>
      </c>
      <c r="P43" s="2">
        <v>2</v>
      </c>
      <c r="Q43" s="1">
        <v>0</v>
      </c>
      <c r="R43" s="3">
        <v>0</v>
      </c>
      <c r="S43" s="1">
        <v>0</v>
      </c>
      <c r="T43" s="1">
        <v>0</v>
      </c>
      <c r="U43" s="3"/>
      <c r="V43" s="1">
        <v>0</v>
      </c>
      <c r="W43" s="1">
        <v>0</v>
      </c>
      <c r="X43" s="3"/>
    </row>
    <row r="44" spans="1:24" x14ac:dyDescent="0.25">
      <c r="A44" s="11" t="s">
        <v>38</v>
      </c>
      <c r="B44" s="1">
        <v>150</v>
      </c>
      <c r="C44" s="2">
        <v>4</v>
      </c>
      <c r="D44" s="2">
        <v>0</v>
      </c>
      <c r="E44" s="1">
        <v>4</v>
      </c>
      <c r="F44" s="3">
        <v>2.6666666666666668E-2</v>
      </c>
      <c r="G44" s="2">
        <v>133</v>
      </c>
      <c r="H44" s="1">
        <v>4</v>
      </c>
      <c r="I44" s="3">
        <v>3.007518796992481E-2</v>
      </c>
      <c r="J44" s="2">
        <v>3</v>
      </c>
      <c r="K44" s="1">
        <v>0</v>
      </c>
      <c r="L44" s="3">
        <v>0</v>
      </c>
      <c r="M44" s="1">
        <v>11</v>
      </c>
      <c r="N44" s="1">
        <v>0</v>
      </c>
      <c r="O44" s="3">
        <v>0</v>
      </c>
      <c r="P44" s="2">
        <v>3</v>
      </c>
      <c r="Q44" s="1">
        <v>0</v>
      </c>
      <c r="R44" s="3">
        <v>0</v>
      </c>
      <c r="S44" s="1">
        <v>0</v>
      </c>
      <c r="T44" s="1">
        <v>0</v>
      </c>
      <c r="U44" s="3"/>
      <c r="V44" s="1">
        <v>0</v>
      </c>
      <c r="W44" s="1">
        <v>0</v>
      </c>
      <c r="X44" s="3"/>
    </row>
    <row r="45" spans="1:24" x14ac:dyDescent="0.25">
      <c r="A45" s="11" t="s">
        <v>15</v>
      </c>
      <c r="B45" s="1">
        <v>56</v>
      </c>
      <c r="C45" s="2">
        <v>16</v>
      </c>
      <c r="D45" s="2">
        <v>3</v>
      </c>
      <c r="E45" s="1">
        <v>13</v>
      </c>
      <c r="F45" s="3">
        <v>0.23214285714285715</v>
      </c>
      <c r="G45" s="2">
        <v>41</v>
      </c>
      <c r="H45" s="1">
        <v>11</v>
      </c>
      <c r="I45" s="3">
        <v>0.26829268292682928</v>
      </c>
      <c r="J45" s="2">
        <v>5</v>
      </c>
      <c r="K45" s="1">
        <v>2</v>
      </c>
      <c r="L45" s="3">
        <v>0.4</v>
      </c>
      <c r="M45" s="1">
        <v>9</v>
      </c>
      <c r="N45" s="1">
        <v>0</v>
      </c>
      <c r="O45" s="3">
        <v>0</v>
      </c>
      <c r="P45" s="2">
        <v>1</v>
      </c>
      <c r="Q45" s="1">
        <v>0</v>
      </c>
      <c r="R45" s="3">
        <v>0</v>
      </c>
      <c r="S45" s="1">
        <v>0</v>
      </c>
      <c r="T45" s="1">
        <v>0</v>
      </c>
      <c r="U45" s="3"/>
      <c r="V45" s="1">
        <v>0</v>
      </c>
      <c r="W45" s="1">
        <v>0</v>
      </c>
      <c r="X45" s="3"/>
    </row>
    <row r="46" spans="1:24" x14ac:dyDescent="0.25">
      <c r="A46" s="11" t="s">
        <v>0</v>
      </c>
      <c r="B46" s="1">
        <v>6</v>
      </c>
      <c r="C46" s="2">
        <v>27</v>
      </c>
      <c r="D46" s="2">
        <v>21</v>
      </c>
      <c r="E46" s="1">
        <v>6</v>
      </c>
      <c r="F46" s="3">
        <v>1</v>
      </c>
      <c r="G46" s="2">
        <v>3</v>
      </c>
      <c r="H46" s="1">
        <v>3</v>
      </c>
      <c r="I46" s="3">
        <v>1</v>
      </c>
      <c r="J46" s="2">
        <v>0</v>
      </c>
      <c r="K46" s="1">
        <v>0</v>
      </c>
      <c r="L46" s="3"/>
      <c r="M46" s="1">
        <v>2</v>
      </c>
      <c r="N46" s="1">
        <v>2</v>
      </c>
      <c r="O46" s="3">
        <v>1</v>
      </c>
      <c r="P46" s="2">
        <v>0</v>
      </c>
      <c r="Q46" s="1">
        <v>0</v>
      </c>
      <c r="R46" s="3"/>
      <c r="S46" s="1">
        <v>0</v>
      </c>
      <c r="T46" s="1">
        <v>0</v>
      </c>
      <c r="U46" s="3"/>
      <c r="V46" s="1">
        <v>0</v>
      </c>
      <c r="W46" s="1">
        <v>0</v>
      </c>
      <c r="X46" s="3"/>
    </row>
    <row r="47" spans="1:24" x14ac:dyDescent="0.25">
      <c r="A47" s="11" t="s">
        <v>9</v>
      </c>
      <c r="B47" s="1">
        <v>44</v>
      </c>
      <c r="C47" s="2">
        <v>23</v>
      </c>
      <c r="D47" s="2">
        <v>3</v>
      </c>
      <c r="E47" s="1">
        <v>20</v>
      </c>
      <c r="F47" s="3">
        <v>0.45454545454545453</v>
      </c>
      <c r="G47" s="2">
        <v>31</v>
      </c>
      <c r="H47" s="1">
        <v>13</v>
      </c>
      <c r="I47" s="3">
        <v>0.41935483870967744</v>
      </c>
      <c r="J47" s="2">
        <v>2</v>
      </c>
      <c r="K47" s="1">
        <v>2</v>
      </c>
      <c r="L47" s="3">
        <v>1</v>
      </c>
      <c r="M47" s="1">
        <v>5</v>
      </c>
      <c r="N47" s="1">
        <v>4</v>
      </c>
      <c r="O47" s="3">
        <v>0.8</v>
      </c>
      <c r="P47" s="2">
        <v>4</v>
      </c>
      <c r="Q47" s="1">
        <v>0</v>
      </c>
      <c r="R47" s="3">
        <v>0</v>
      </c>
      <c r="S47" s="1">
        <v>0</v>
      </c>
      <c r="T47" s="1">
        <v>0</v>
      </c>
      <c r="U47" s="3"/>
      <c r="V47" s="1">
        <v>0</v>
      </c>
      <c r="W47" s="1">
        <v>0</v>
      </c>
      <c r="X47" s="3"/>
    </row>
    <row r="48" spans="1:24" x14ac:dyDescent="0.25">
      <c r="A48" s="11" t="s">
        <v>30</v>
      </c>
      <c r="B48" s="1">
        <v>85</v>
      </c>
      <c r="C48" s="2">
        <v>4</v>
      </c>
      <c r="D48" s="2">
        <v>0</v>
      </c>
      <c r="E48" s="1">
        <v>4</v>
      </c>
      <c r="F48" s="3">
        <v>4.7058823529411764E-2</v>
      </c>
      <c r="G48" s="2">
        <v>80</v>
      </c>
      <c r="H48" s="1">
        <v>4</v>
      </c>
      <c r="I48" s="3">
        <v>0.05</v>
      </c>
      <c r="J48" s="2">
        <v>1</v>
      </c>
      <c r="K48" s="1">
        <v>0</v>
      </c>
      <c r="L48" s="3">
        <v>0</v>
      </c>
      <c r="M48" s="1">
        <v>3</v>
      </c>
      <c r="N48" s="1">
        <v>0</v>
      </c>
      <c r="O48" s="3">
        <v>0</v>
      </c>
      <c r="P48" s="2">
        <v>0</v>
      </c>
      <c r="Q48" s="1">
        <v>0</v>
      </c>
      <c r="R48" s="3"/>
      <c r="S48" s="1">
        <v>0</v>
      </c>
      <c r="T48" s="1">
        <v>0</v>
      </c>
      <c r="U48" s="3"/>
      <c r="V48" s="1">
        <v>0</v>
      </c>
      <c r="W48" s="1">
        <v>0</v>
      </c>
      <c r="X48" s="3"/>
    </row>
    <row r="49" spans="1:24" ht="24" x14ac:dyDescent="0.25">
      <c r="A49" s="11" t="s">
        <v>33</v>
      </c>
      <c r="B49" s="1">
        <v>86</v>
      </c>
      <c r="C49" s="2">
        <v>12</v>
      </c>
      <c r="D49" s="2">
        <v>3</v>
      </c>
      <c r="E49" s="1">
        <v>9</v>
      </c>
      <c r="F49" s="3">
        <v>0.10465116279069768</v>
      </c>
      <c r="G49" s="2">
        <v>65</v>
      </c>
      <c r="H49" s="1">
        <v>7</v>
      </c>
      <c r="I49" s="3">
        <v>0.1076923076923077</v>
      </c>
      <c r="J49" s="2">
        <v>7</v>
      </c>
      <c r="K49" s="1">
        <v>1</v>
      </c>
      <c r="L49" s="3">
        <v>0.14285714285714285</v>
      </c>
      <c r="M49" s="1">
        <v>12</v>
      </c>
      <c r="N49" s="1">
        <v>1</v>
      </c>
      <c r="O49" s="3">
        <v>8.3333333333333329E-2</v>
      </c>
      <c r="P49" s="2">
        <v>1</v>
      </c>
      <c r="Q49" s="1">
        <v>0</v>
      </c>
      <c r="R49" s="3">
        <v>0</v>
      </c>
      <c r="S49" s="1">
        <v>0</v>
      </c>
      <c r="T49" s="1">
        <v>0</v>
      </c>
      <c r="U49" s="3"/>
      <c r="V49" s="1">
        <v>0</v>
      </c>
      <c r="W49" s="1">
        <v>0</v>
      </c>
      <c r="X49" s="3"/>
    </row>
    <row r="50" spans="1:24" x14ac:dyDescent="0.25">
      <c r="A50" s="11" t="s">
        <v>7</v>
      </c>
      <c r="B50" s="1">
        <v>44</v>
      </c>
      <c r="C50" s="2">
        <v>1</v>
      </c>
      <c r="D50" s="2">
        <v>0</v>
      </c>
      <c r="E50" s="1">
        <v>1</v>
      </c>
      <c r="F50" s="3">
        <v>2.2727272727272728E-2</v>
      </c>
      <c r="G50" s="2">
        <v>29</v>
      </c>
      <c r="H50" s="1">
        <v>1</v>
      </c>
      <c r="I50" s="3">
        <v>3.4482758620689655E-2</v>
      </c>
      <c r="J50" s="2">
        <v>4</v>
      </c>
      <c r="K50" s="1">
        <v>0</v>
      </c>
      <c r="L50" s="3">
        <v>0</v>
      </c>
      <c r="M50" s="1">
        <v>11</v>
      </c>
      <c r="N50" s="1">
        <v>0</v>
      </c>
      <c r="O50" s="3">
        <v>0</v>
      </c>
      <c r="P50" s="2">
        <v>0</v>
      </c>
      <c r="Q50" s="1">
        <v>0</v>
      </c>
      <c r="R50" s="3"/>
      <c r="S50" s="1">
        <v>0</v>
      </c>
      <c r="T50" s="1">
        <v>0</v>
      </c>
      <c r="U50" s="3"/>
      <c r="V50" s="1">
        <v>0</v>
      </c>
      <c r="W50" s="1">
        <v>0</v>
      </c>
      <c r="X50" s="3"/>
    </row>
    <row r="51" spans="1:24" x14ac:dyDescent="0.25">
      <c r="A51" s="11" t="s">
        <v>4</v>
      </c>
      <c r="B51" s="1">
        <v>37</v>
      </c>
      <c r="C51" s="2">
        <v>6</v>
      </c>
      <c r="D51" s="2">
        <v>1</v>
      </c>
      <c r="E51" s="1">
        <v>5</v>
      </c>
      <c r="F51" s="3">
        <v>0.13513513513513514</v>
      </c>
      <c r="G51" s="2">
        <v>28</v>
      </c>
      <c r="H51" s="1">
        <v>4</v>
      </c>
      <c r="I51" s="3">
        <v>0.14285714285714285</v>
      </c>
      <c r="J51" s="2">
        <v>2</v>
      </c>
      <c r="K51" s="1">
        <v>0</v>
      </c>
      <c r="L51" s="3">
        <v>0</v>
      </c>
      <c r="M51" s="1">
        <v>7</v>
      </c>
      <c r="N51" s="1">
        <v>1</v>
      </c>
      <c r="O51" s="3">
        <v>0.14285714285714285</v>
      </c>
      <c r="P51" s="2">
        <v>0</v>
      </c>
      <c r="Q51" s="1">
        <v>0</v>
      </c>
      <c r="R51" s="3"/>
      <c r="S51" s="1">
        <v>0</v>
      </c>
      <c r="T51" s="1">
        <v>0</v>
      </c>
      <c r="U51" s="3"/>
      <c r="V51" s="1">
        <v>0</v>
      </c>
      <c r="W51" s="1">
        <v>0</v>
      </c>
      <c r="X51" s="3"/>
    </row>
    <row r="52" spans="1:24" s="9" customFormat="1" x14ac:dyDescent="0.25">
      <c r="A52" s="13" t="s">
        <v>65</v>
      </c>
      <c r="B52" s="7">
        <f>SUM(B2:B51)</f>
        <v>4850</v>
      </c>
      <c r="C52" s="7">
        <f t="shared" ref="C52:E52" si="0">SUM(C2:C51)</f>
        <v>924</v>
      </c>
      <c r="D52" s="7">
        <f t="shared" si="0"/>
        <v>152</v>
      </c>
      <c r="E52" s="7">
        <f t="shared" si="0"/>
        <v>772</v>
      </c>
      <c r="F52" s="8">
        <f>+E52/B52</f>
        <v>0.15917525773195876</v>
      </c>
      <c r="G52" s="7">
        <f t="shared" ref="G52:H52" si="1">SUM(G2:G51)</f>
        <v>4014</v>
      </c>
      <c r="H52" s="7">
        <f t="shared" si="1"/>
        <v>605</v>
      </c>
      <c r="I52" s="8">
        <f>+H52/G52</f>
        <v>0.15072247135027403</v>
      </c>
      <c r="J52" s="7">
        <f t="shared" ref="J52:K52" si="2">SUM(J2:J51)</f>
        <v>189</v>
      </c>
      <c r="K52" s="7">
        <f t="shared" si="2"/>
        <v>46</v>
      </c>
      <c r="L52" s="8">
        <f>+K52/J52</f>
        <v>0.24338624338624337</v>
      </c>
      <c r="M52" s="7">
        <f t="shared" ref="M52:N52" si="3">SUM(M2:M51)</f>
        <v>520</v>
      </c>
      <c r="N52" s="7">
        <f t="shared" si="3"/>
        <v>94</v>
      </c>
      <c r="O52" s="8">
        <f>+N52/M52</f>
        <v>0.18076923076923077</v>
      </c>
      <c r="P52" s="7">
        <f t="shared" ref="P52:Q52" si="4">SUM(P2:P51)</f>
        <v>62</v>
      </c>
      <c r="Q52" s="7">
        <f t="shared" si="4"/>
        <v>10</v>
      </c>
      <c r="R52" s="8">
        <f>+Q52/P52</f>
        <v>0.16129032258064516</v>
      </c>
      <c r="S52" s="7">
        <f t="shared" ref="S52:T52" si="5">SUM(S2:S51)</f>
        <v>0</v>
      </c>
      <c r="T52" s="7">
        <f t="shared" si="5"/>
        <v>0</v>
      </c>
      <c r="U52" s="8">
        <v>0</v>
      </c>
      <c r="V52" s="7">
        <f t="shared" ref="V52:W52" si="6">SUM(V2:V51)</f>
        <v>11</v>
      </c>
      <c r="W52" s="7">
        <f t="shared" si="6"/>
        <v>4</v>
      </c>
      <c r="X52" s="8">
        <f>+W52/V52</f>
        <v>0.36363636363636365</v>
      </c>
    </row>
    <row r="54" spans="1:24" x14ac:dyDescent="0.25">
      <c r="A54" s="23" t="s">
        <v>97</v>
      </c>
      <c r="B54" s="23"/>
      <c r="C54" s="23"/>
      <c r="D54" s="23"/>
      <c r="E54" s="23"/>
      <c r="F54" s="23"/>
      <c r="G54" s="23"/>
      <c r="H54" s="23"/>
      <c r="I54" s="23"/>
      <c r="J54" s="23"/>
      <c r="K54" s="19"/>
      <c r="L54" s="19"/>
      <c r="M54" s="19"/>
      <c r="N54" s="19"/>
    </row>
    <row r="55" spans="1:24" x14ac:dyDescent="0.25">
      <c r="A55" s="24" t="s">
        <v>117</v>
      </c>
      <c r="B55" s="24"/>
      <c r="C55" s="24"/>
      <c r="D55" s="24"/>
      <c r="E55" s="24"/>
      <c r="F55" s="24"/>
      <c r="G55" s="24"/>
      <c r="H55" s="24"/>
      <c r="I55" s="24"/>
      <c r="J55" s="24"/>
      <c r="K55" s="21"/>
      <c r="L55" s="21"/>
      <c r="M55" s="21"/>
      <c r="N55" s="21"/>
    </row>
    <row r="56" spans="1:24" x14ac:dyDescent="0.25">
      <c r="A56" s="24"/>
      <c r="B56" s="24"/>
      <c r="C56" s="24"/>
      <c r="D56" s="24"/>
      <c r="E56" s="24"/>
      <c r="F56" s="24"/>
      <c r="G56" s="24"/>
      <c r="H56" s="24"/>
      <c r="I56" s="24"/>
      <c r="J56" s="24"/>
      <c r="K56" s="22"/>
      <c r="L56" s="22"/>
      <c r="M56" s="22"/>
      <c r="N56" s="22"/>
    </row>
    <row r="57" spans="1:24" ht="15" customHeight="1" x14ac:dyDescent="0.25">
      <c r="A57" s="25" t="s">
        <v>116</v>
      </c>
      <c r="B57" s="25"/>
      <c r="C57" s="25"/>
      <c r="D57" s="25"/>
      <c r="E57" s="25"/>
      <c r="F57" s="25"/>
      <c r="G57" s="25"/>
      <c r="H57" s="25"/>
      <c r="I57" s="25"/>
      <c r="J57" s="25"/>
      <c r="K57" s="18"/>
      <c r="L57" s="18"/>
      <c r="M57" s="18"/>
      <c r="N57" s="18"/>
    </row>
    <row r="58" spans="1:24" x14ac:dyDescent="0.25">
      <c r="A58" s="25"/>
      <c r="B58" s="25"/>
      <c r="C58" s="25"/>
      <c r="D58" s="25"/>
      <c r="E58" s="25"/>
      <c r="F58" s="25"/>
      <c r="G58" s="25"/>
      <c r="H58" s="25"/>
      <c r="I58" s="25"/>
      <c r="J58" s="25"/>
      <c r="K58" s="18"/>
      <c r="L58" s="18"/>
      <c r="M58" s="18"/>
      <c r="N58" s="18"/>
    </row>
    <row r="59" spans="1:24" x14ac:dyDescent="0.25">
      <c r="A59" s="25"/>
      <c r="B59" s="25"/>
      <c r="C59" s="25"/>
      <c r="D59" s="25"/>
      <c r="E59" s="25"/>
      <c r="F59" s="25"/>
      <c r="G59" s="25"/>
      <c r="H59" s="25"/>
      <c r="I59" s="25"/>
      <c r="J59" s="25"/>
      <c r="K59" s="18"/>
      <c r="L59" s="18"/>
      <c r="M59" s="18"/>
      <c r="N59" s="18"/>
    </row>
    <row r="60" spans="1:24" x14ac:dyDescent="0.25">
      <c r="A60" s="25"/>
      <c r="B60" s="25"/>
      <c r="C60" s="25"/>
      <c r="D60" s="25"/>
      <c r="E60" s="25"/>
      <c r="F60" s="25"/>
      <c r="G60" s="25"/>
      <c r="H60" s="25"/>
      <c r="I60" s="25"/>
      <c r="J60" s="25"/>
    </row>
    <row r="62" spans="1:24" x14ac:dyDescent="0.25">
      <c r="A62"/>
    </row>
    <row r="63" spans="1:24" x14ac:dyDescent="0.25">
      <c r="A63"/>
    </row>
    <row r="64" spans="1:24" x14ac:dyDescent="0.25">
      <c r="A64"/>
    </row>
    <row r="65" spans="1:1" x14ac:dyDescent="0.25">
      <c r="A65"/>
    </row>
    <row r="66" spans="1:1" x14ac:dyDescent="0.25">
      <c r="A66"/>
    </row>
    <row r="67" spans="1:1" x14ac:dyDescent="0.25">
      <c r="A67"/>
    </row>
  </sheetData>
  <sortState xmlns:xlrd2="http://schemas.microsoft.com/office/spreadsheetml/2017/richdata2" ref="A2:X51">
    <sortCondition ref="A2:A51"/>
  </sortState>
  <mergeCells count="3">
    <mergeCell ref="A54:J54"/>
    <mergeCell ref="A55:J56"/>
    <mergeCell ref="A57:J60"/>
  </mergeCells>
  <pageMargins left="0.45" right="0.45" top="0.5" bottom="0.5" header="0.3" footer="0.3"/>
  <pageSetup paperSize="3" orientation="landscape" r:id="rId1"/>
  <headerFooter>
    <oddHeader>&amp;C&amp;"Arial,Bold"Porter County Top Mortgage Lenders (HMDA 2024)</oddHeader>
    <oddFooter>&amp;C&amp;"Arial,Regular"&amp;10Page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A5368-2E90-4C8F-8270-06679779E91D}">
  <ds:schemaRefs>
    <ds:schemaRef ds:uri="http://schemas.microsoft.com/sharepoint/v3/contenttype/forms"/>
  </ds:schemaRefs>
</ds:datastoreItem>
</file>

<file path=customXml/itemProps2.xml><?xml version="1.0" encoding="utf-8"?>
<ds:datastoreItem xmlns:ds="http://schemas.openxmlformats.org/officeDocument/2006/customXml" ds:itemID="{0557A2BB-61E9-463D-A9E5-045069FD96AA}">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customXml/itemProps3.xml><?xml version="1.0" encoding="utf-8"?>
<ds:datastoreItem xmlns:ds="http://schemas.openxmlformats.org/officeDocument/2006/customXml" ds:itemID="{3DEED73A-6DA5-49EF-AA09-6FB24D927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Porter Co Applications</vt:lpstr>
      <vt:lpstr>Porter Co Originations</vt:lpstr>
      <vt:lpstr>Porter Co Denials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Nelson</dc:creator>
  <cp:lastModifiedBy>Amy Nelson</cp:lastModifiedBy>
  <cp:lastPrinted>2025-12-17T15:32:55Z</cp:lastPrinted>
  <dcterms:created xsi:type="dcterms:W3CDTF">2025-12-16T18:30:35Z</dcterms:created>
  <dcterms:modified xsi:type="dcterms:W3CDTF">2025-12-17T15:34:55Z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