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769" documentId="8_{824F2DE7-24E6-4ED0-A04E-421CB90CE132}" xr6:coauthVersionLast="47" xr6:coauthVersionMax="47" xr10:uidLastSave="{7AAE8EFF-A64E-48E6-B6AD-C17667071983}"/>
  <bookViews>
    <workbookView xWindow="-120" yWindow="-120" windowWidth="20730" windowHeight="11040" activeTab="2" xr2:uid="{00000000-000D-0000-FFFF-FFFF00000000}"/>
  </bookViews>
  <sheets>
    <sheet name="Marion Co Applications" sheetId="1" r:id="rId1"/>
    <sheet name="Marion Co Originations" sheetId="2" r:id="rId2"/>
    <sheet name="Marion Co Denial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3" l="1"/>
  <c r="E77" i="3"/>
  <c r="B77" i="3"/>
  <c r="F77" i="2"/>
  <c r="E77" i="1"/>
  <c r="D77" i="1"/>
  <c r="C77" i="1"/>
  <c r="B77" i="1"/>
  <c r="W77" i="3"/>
  <c r="V77" i="3"/>
  <c r="T77" i="3"/>
  <c r="S77" i="3"/>
  <c r="Q77" i="3"/>
  <c r="P77" i="3"/>
  <c r="N77" i="3"/>
  <c r="M77" i="3"/>
  <c r="K77" i="3"/>
  <c r="J77" i="3"/>
  <c r="H77" i="3"/>
  <c r="D77" i="3"/>
  <c r="C77" i="3"/>
  <c r="V77" i="2"/>
  <c r="S77" i="2"/>
  <c r="U77" i="2" s="1"/>
  <c r="P77" i="2"/>
  <c r="R77" i="2" s="1"/>
  <c r="M77" i="2"/>
  <c r="O77" i="2" s="1"/>
  <c r="J77" i="2"/>
  <c r="L77" i="2" s="1"/>
  <c r="G77" i="2"/>
  <c r="E77" i="2"/>
  <c r="D77" i="2"/>
  <c r="B77" i="2"/>
  <c r="O77" i="1"/>
  <c r="P77" i="1" s="1"/>
  <c r="M77" i="1"/>
  <c r="K77" i="1"/>
  <c r="L77" i="1" s="1"/>
  <c r="I77" i="1"/>
  <c r="J77" i="1" s="1"/>
  <c r="G77" i="1"/>
  <c r="H77" i="1" s="1"/>
  <c r="N77" i="1" l="1"/>
  <c r="F77" i="1"/>
  <c r="Q77" i="2"/>
  <c r="C77" i="2"/>
  <c r="H77" i="2"/>
  <c r="W77" i="2"/>
  <c r="X77" i="2"/>
  <c r="K77" i="2"/>
  <c r="N77" i="2"/>
  <c r="T77" i="2"/>
  <c r="I77" i="2"/>
  <c r="L77" i="3"/>
  <c r="I77" i="3"/>
  <c r="O77" i="3"/>
  <c r="F77" i="3"/>
  <c r="R77" i="3"/>
  <c r="X77" i="3"/>
  <c r="U77" i="3"/>
</calcChain>
</file>

<file path=xl/sharedStrings.xml><?xml version="1.0" encoding="utf-8"?>
<sst xmlns="http://schemas.openxmlformats.org/spreadsheetml/2006/main" count="304" uniqueCount="154">
  <si>
    <t>Centra Credit Union</t>
  </si>
  <si>
    <t>STAR Financial Bank</t>
  </si>
  <si>
    <t>Stock Yards Bank &amp; Trust Company</t>
  </si>
  <si>
    <t>Lake City Bank</t>
  </si>
  <si>
    <t>Wells Fargo Bank, National Association</t>
  </si>
  <si>
    <t>Lower, LLC</t>
  </si>
  <si>
    <t>MM Lending</t>
  </si>
  <si>
    <t>The State Bank and Trust Company</t>
  </si>
  <si>
    <t>CMG MORTGAGE, INC.</t>
  </si>
  <si>
    <t>VILLAGE CAPITAL &amp; INVESTMENT LLC</t>
  </si>
  <si>
    <t>Flagstar Bank, FSB</t>
  </si>
  <si>
    <t>LAKEVIEW LOAN SERVICING, LLC</t>
  </si>
  <si>
    <t>Mutual of Omaha Mortgage, Inc</t>
  </si>
  <si>
    <t>TRIAD FINANCIAL SERVICES, INC.</t>
  </si>
  <si>
    <t>MILESTONE HOME LENDING, LLC</t>
  </si>
  <si>
    <t>PRIMELENDING, A PLAINSCAPITAL COMPANY</t>
  </si>
  <si>
    <t>HALLMARK HOME MORTGAGE, LLC</t>
  </si>
  <si>
    <t>HOWARD HANNA FINANCIAL SERVICES, INC.</t>
  </si>
  <si>
    <t>Centier Bank</t>
  </si>
  <si>
    <t>The National Bank of Indianapolis</t>
  </si>
  <si>
    <t>AMERICAN NEIGHBORHOOD MORTGAGE ACCEPTANCE COMPANY LLC</t>
  </si>
  <si>
    <t>GUARANTEED RATE, INC.</t>
  </si>
  <si>
    <t>M/I FINANCIAL, LLC</t>
  </si>
  <si>
    <t>KeyBank National Association</t>
  </si>
  <si>
    <t>DHI MORTGAGE COMPANY, LTD.</t>
  </si>
  <si>
    <t>FIRST COMMUNITY MORTGAGE, INC.</t>
  </si>
  <si>
    <t>FINANCIAL CENTER FIRST CREDIT UNION</t>
  </si>
  <si>
    <t>Nationstar Mortgage LLC</t>
  </si>
  <si>
    <t>Horizon Bank</t>
  </si>
  <si>
    <t>Carrington Mortgage Services, LLC</t>
  </si>
  <si>
    <t>SPRING EQ, LLC</t>
  </si>
  <si>
    <t>Figure Lending LLC</t>
  </si>
  <si>
    <t>Navy Federal Credit Union</t>
  </si>
  <si>
    <t>New Day Financial, LLC</t>
  </si>
  <si>
    <t>The Federal Savings Bank</t>
  </si>
  <si>
    <t>PENNYMAC LOAN SERVICES, LLC</t>
  </si>
  <si>
    <t>Bank of America, National Association</t>
  </si>
  <si>
    <t>Kiavi Funding, Inc</t>
  </si>
  <si>
    <t>GoodLeap, LLC</t>
  </si>
  <si>
    <t>Merchants Bank of Indiana</t>
  </si>
  <si>
    <t>21st Mortgage Corporation</t>
  </si>
  <si>
    <t>First Financial Bank</t>
  </si>
  <si>
    <t>U.S. Bank National Association</t>
  </si>
  <si>
    <t>GUILD MORTGAGE COMPANY</t>
  </si>
  <si>
    <t>UNION HOME MORTGAGE CORP.</t>
  </si>
  <si>
    <t>VANDERBILT MORTGAGE AND FINANCE, INC.</t>
  </si>
  <si>
    <t>Loandepot.Com, LLC</t>
  </si>
  <si>
    <t>Union Savings Bank</t>
  </si>
  <si>
    <t>LENNAR MORTGAGE, LLC</t>
  </si>
  <si>
    <t>Broker Solutions, Inc.</t>
  </si>
  <si>
    <t>First Merchants Bank</t>
  </si>
  <si>
    <t>BMO Harris Bank National Association</t>
  </si>
  <si>
    <t>AmeriSave Mortgage Corporation</t>
  </si>
  <si>
    <t>Mortgage Research Center, LLC</t>
  </si>
  <si>
    <t>TEACHERS CREDIT UNION</t>
  </si>
  <si>
    <t>CROSSCOUNTRY MORTGAGE, INC.</t>
  </si>
  <si>
    <t>Regions Bank</t>
  </si>
  <si>
    <t>FREEDOM MORTGAGE CORPORATION</t>
  </si>
  <si>
    <t>Elements Financial Federal Credit Union</t>
  </si>
  <si>
    <t>MJW Financial LLC</t>
  </si>
  <si>
    <t>Old National Bank</t>
  </si>
  <si>
    <t>FORUM Credit Union</t>
  </si>
  <si>
    <t>Discover Bank</t>
  </si>
  <si>
    <t>RUOFF MORTGAGE COMPANY, INC.</t>
  </si>
  <si>
    <t>JPMorgan Chase Bank, National Association</t>
  </si>
  <si>
    <t>GVC MORTGAGE, INC.</t>
  </si>
  <si>
    <t>Fifth Third Bank, National Association</t>
  </si>
  <si>
    <t>PNC Bank, National Association</t>
  </si>
  <si>
    <t>NEWREZ LLC</t>
  </si>
  <si>
    <t>Fairway Independent Mortgage Corporation</t>
  </si>
  <si>
    <t>INDIANA MEMBERS CREDIT UNION</t>
  </si>
  <si>
    <t>UNITED SHORE FINANCIAL SERVICES, LLC</t>
  </si>
  <si>
    <t>Rocket Mortgage, LLC</t>
  </si>
  <si>
    <t>The Huntington National Bank</t>
  </si>
  <si>
    <t>Total Applications</t>
  </si>
  <si>
    <t>Applications for Race Not Reported</t>
  </si>
  <si>
    <t>Total Applications (Excluding Unknown)</t>
  </si>
  <si>
    <t>White Applications</t>
  </si>
  <si>
    <t>White Share of Applicants</t>
  </si>
  <si>
    <t>Black Applications</t>
  </si>
  <si>
    <t>Hispanic Applications</t>
  </si>
  <si>
    <t>Asian Applications</t>
  </si>
  <si>
    <t>Pacific Islander Applications</t>
  </si>
  <si>
    <t>Native American Applications</t>
  </si>
  <si>
    <t>Null</t>
  </si>
  <si>
    <t>TOTAL</t>
  </si>
  <si>
    <t>NOTES:</t>
  </si>
  <si>
    <t>Black Share of Applicants*</t>
  </si>
  <si>
    <t>Hispanic Share of Applicants*</t>
  </si>
  <si>
    <t>Asian Share of Applicants*</t>
  </si>
  <si>
    <t>Pacific Islander Share of Applicants*</t>
  </si>
  <si>
    <t>Native American Share of Applicants*</t>
  </si>
  <si>
    <t>Total Origination Amount ($1000s)</t>
  </si>
  <si>
    <t>Total Originations</t>
  </si>
  <si>
    <t>Originations for Race Unknown</t>
  </si>
  <si>
    <t>Number of Originations (Excluding Unknown)</t>
  </si>
  <si>
    <t>White Originations</t>
  </si>
  <si>
    <t>Black Originations</t>
  </si>
  <si>
    <t>Hispanic Originations</t>
  </si>
  <si>
    <t>Asian Originations</t>
  </si>
  <si>
    <t>Pacific Islander Originations</t>
  </si>
  <si>
    <t>Native American Originations</t>
  </si>
  <si>
    <t>Overall Origination Rate</t>
  </si>
  <si>
    <t>Top 75 Mortgage Lenders for Marion County By Applications (HMDA 2024)</t>
  </si>
  <si>
    <t>Top 75 Mortgage Lenders for Marion County By Originations (HMDA 2024)</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</si>
  <si>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</si>
  <si>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</si>
  <si>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</si>
  <si>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</si>
  <si>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</si>
  <si>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</si>
  <si>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</si>
  <si>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</si>
  <si>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</si>
  <si>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</si>
  <si>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</si>
  <si>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</si>
  <si>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</si>
  <si>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</si>
  <si>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</si>
  <si>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</si>
  <si>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Top 75 Mortgage Lenders for Marion County By Denials (HMDA 2024)</t>
  </si>
  <si>
    <t>White Share of Originations*</t>
  </si>
  <si>
    <t>Black Share of Originations*</t>
  </si>
  <si>
    <t>Hispanic Share of Originations*</t>
  </si>
  <si>
    <t>Asian Share of Originations*</t>
  </si>
  <si>
    <t>Pacific Islander Share of Originations*</t>
  </si>
  <si>
    <t>Native American Share of Originations*</t>
  </si>
  <si>
    <t>White Origination Rate**</t>
  </si>
  <si>
    <t>Black Origination Rate**</t>
  </si>
  <si>
    <t>Hispanic Origination Rate**</t>
  </si>
  <si>
    <t>Asian Origination Rate**</t>
  </si>
  <si>
    <t>Pacific Islander Origination Rate**</t>
  </si>
  <si>
    <t>Native American Origination Rate**</t>
  </si>
  <si>
    <t>Average Origination Amount ($1000s)</t>
  </si>
  <si>
    <t>The Huntington National Bank***</t>
  </si>
  <si>
    <t>Old National Bank***</t>
  </si>
  <si>
    <t>Elements Financial Federal Credit Union***</t>
  </si>
  <si>
    <t>Regions Bank***</t>
  </si>
  <si>
    <t>BMO Harris Bank National Association***</t>
  </si>
  <si>
    <t>First Merchants Bank***</t>
  </si>
  <si>
    <t>21st Mortgage Corporation***</t>
  </si>
  <si>
    <t>U.S. Bank National Association ***</t>
  </si>
  <si>
    <t>Merchants Bank of Indiana***</t>
  </si>
  <si>
    <t>Horizon Bank***</t>
  </si>
  <si>
    <t>Centier Bank***</t>
  </si>
  <si>
    <t>Lake City Bank***</t>
  </si>
  <si>
    <t>Stock Yards Bank &amp; Trust Company***</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</si>
  <si>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</si>
  <si>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*For share of originations, to evaluate individual lenders' performance with borrowers of different races/ethnicities, the FHCCI first calculates the total share of originations to borrowers of different race/ethnicities by Marion County Top 75 Lenders on average (Row 77). We then look at the mortgage lenders who are performing far above or far below the average for the Top 75 Lenders. For example, among Marion County's Top 75 Mortgage Lenders, 18.80% of their originations were made to Black/African American borrowers (Cell K77). Lenders performing far below this average would require additional scrutiny for fair lending concerns. The FHCCI also evaluates the success of the overall market based on how similar the distribution of mortgage originations is to the distribution of the population by race/ethncicity. For example, the most recent Census data (2023) shows that Marion County households are 50% white, 27% Black/African American, 13% Hispanic, and 6% Asian. However, in 2024, only 10.68% of mortgage lending originations went to Hispanic/Latino borrowers (Cell N77), indicating lower-than-ideal lending to the Hispanic population across the county.</t>
  </si>
  <si>
    <t>This spreadsheet is provided by the Fair Housing Center of Central Indiana as a courtesy to users and is for informational purposes only. Updates to the data may occur after date of publication (12/18/2025).</t>
  </si>
  <si>
    <t>*For share of applications, to evaluate individual lenders' performance with borrowers of different races/ethnicities, the FHCCI first calculates the share of applications from borrowers of different race/ethnicities by Marion County Top 75 Lenders on average (Row 77). We then look at the mortgage lenders who are performing far above or far below the average for the Top 75 Lenders. For example, among Marion County's Top 75 Mortgage Lenders, 22.31% of their applications were from Black/African American borrowers (Cell H77).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race/ethnicity. For example, the most recent Census data (2023) shows that Marion County households are 50% white, 27% Black/African American, 13% Hispanic, and 6% Asian. However, in 2024, only 11.41% of mortgage lending applications came from Hispanic/Latino borrowers (Cell J77), indicating lower-than-ideal lending to the Hispanic population across the county.</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</si>
  <si>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Wells Fargo originated 30 loans to white borrowers out of 48 applications received by white applicants, giving a white origination rate of 62.50%. The FHCCI then compares this 62.5% origination rate to this lender's origination rates for Black, Hispanic, and other groups of borrowers. Ideally, an individual lender should have similar origination rates across groups, regardless of race or ethnicity.</t>
  </si>
  <si>
    <t>**For denial rates, to evaluate individual lenders' performance with different racial/ethnic groups, the FHCCI calculates how many denials a lender made to borrowers in one group divided by the number of applications received by borrowers in the same group. For example, Wells Fargo denied 13 loan applications from white applicants out of 48 applications received by white applicants, giving a white denial rate of 16.31%. The FHCCI then compares this 16.31% denial rate to this lender's denial rates for Black, Hispanic, and other groups of borrowers. Ideally, an individual lender should have similar denial rates across groups, regardless of race or 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</si>
</sst>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quot;$&quot;#,##0.00\)"/>
  </numFmts>
  <fonts count="11" x14ac:knownFonts="1">
    <font>
      <sz val="11"/>
      <name val="Calibri"/>
    </font>
    <font>
      <sz val="9"/>
      <color rgb="FF000000"/>
      <name val="Arial"/>
      <family val="2"/>
    </font>
    <font>
      <b/>
      <sz val="10"/>
      <color rgb="FF000000"/>
      <name val="Arial"/>
      <family val="2"/>
    </font>
    <font>
      <b/>
      <sz val="11"/>
      <name val="Calibri"/>
      <family val="2"/>
    </font>
    <font>
      <sz val="9"/>
      <color rgb="FF000000"/>
      <name val="Arial"/>
      <family val="2"/>
    </font>
    <font>
      <b/>
      <sz val="10"/>
      <color rgb="FF000000"/>
      <name val="Arial"/>
      <family val="2"/>
    </font>
    <font>
      <b/>
      <sz val="9"/>
      <color rgb="FF000000"/>
      <name val="Arial"/>
      <family val="2"/>
    </font>
    <font>
      <b/>
      <sz val="9"/>
      <name val="Arial"/>
      <family val="2"/>
    </font>
    <font>
      <sz val="9"/>
      <name val="Arial"/>
      <family val="2"/>
    </font>
    <font>
      <sz val="9"/>
      <name val="Calibri"/>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16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0" fillId="0" borderId="0" xfId="0" applyAlignment="1">
      <alignment horizontal="left"/>
    </xf>
    <xf numFmtId="0" fontId="0" fillId="0" borderId="0" xfId="0" applyAlignment="1">
      <alignment wrapText="1"/>
    </xf>
    <xf numFmtId="0" fontId="5" fillId="0" borderId="1" xfId="0" applyFont="1" applyBorder="1" applyAlignment="1">
      <alignment horizontal="left" wrapText="1"/>
    </xf>
    <xf numFmtId="0" fontId="2" fillId="0" borderId="1" xfId="0" applyFont="1" applyBorder="1" applyAlignment="1">
      <alignment horizontal="center" wrapText="1"/>
    </xf>
    <xf numFmtId="164"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3" fillId="0" borderId="0" xfId="0" applyFont="1"/>
    <xf numFmtId="0" fontId="7" fillId="0" borderId="1" xfId="0" applyFont="1" applyBorder="1" applyAlignment="1">
      <alignment horizontal="left" wrapText="1"/>
    </xf>
    <xf numFmtId="0" fontId="0" fillId="0" borderId="0" xfId="0" applyAlignment="1">
      <alignment horizontal="left" wrapText="1"/>
    </xf>
    <xf numFmtId="165" fontId="7" fillId="0" borderId="1" xfId="0" applyNumberFormat="1" applyFont="1" applyBorder="1" applyAlignment="1">
      <alignment horizontal="center"/>
    </xf>
    <xf numFmtId="164" fontId="7" fillId="0" borderId="1" xfId="0" applyNumberFormat="1" applyFont="1" applyBorder="1" applyAlignment="1">
      <alignment horizontal="center"/>
    </xf>
    <xf numFmtId="10" fontId="7" fillId="0" borderId="1" xfId="0" applyNumberFormat="1" applyFont="1" applyBorder="1" applyAlignment="1">
      <alignment horizontal="center"/>
    </xf>
    <xf numFmtId="0" fontId="7" fillId="0" borderId="0" xfId="0" applyFont="1" applyAlignment="1">
      <alignment horizontal="center"/>
    </xf>
    <xf numFmtId="3" fontId="4" fillId="0" borderId="1" xfId="0" applyNumberFormat="1" applyFont="1" applyBorder="1" applyAlignment="1">
      <alignment horizontal="center" vertical="center"/>
    </xf>
    <xf numFmtId="0" fontId="9" fillId="0" borderId="0" xfId="0" applyFont="1"/>
    <xf numFmtId="0" fontId="9" fillId="0" borderId="0" xfId="0" applyFont="1" applyAlignment="1">
      <alignment horizontal="left"/>
    </xf>
    <xf numFmtId="0" fontId="8" fillId="0" borderId="0" xfId="0" applyFont="1" applyAlignment="1">
      <alignment vertical="top" wrapText="1"/>
    </xf>
    <xf numFmtId="0" fontId="8" fillId="0" borderId="0" xfId="0" applyFont="1" applyAlignment="1">
      <alignment wrapText="1"/>
    </xf>
    <xf numFmtId="0" fontId="7" fillId="0" borderId="0" xfId="0" applyFont="1"/>
    <xf numFmtId="0" fontId="10" fillId="0" borderId="0" xfId="0" applyFont="1"/>
    <xf numFmtId="0" fontId="7"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2"/>
  <sheetViews>
    <sheetView zoomScaleNormal="100" workbookViewId="0">
      <pane ySplit="1" topLeftCell="A73" activePane="bottomLeft" state="frozen"/>
      <selection pane="bottomLeft" activeCell="A82" sqref="A82:I89"/>
    </sheetView>
  </sheetViews>
  <sheetFormatPr defaultRowHeight="15" x14ac:dyDescent="0.25"/>
  <cols>
    <col min="1" max="1" width="40.7109375" style="4" customWidth="1"/>
    <col min="2" max="16" width="10.7109375" customWidth="1"/>
  </cols>
  <sheetData>
    <row r="1" spans="1:16" s="5" customFormat="1" ht="64.5" x14ac:dyDescent="0.25">
      <c r="A1" s="6" t="s">
        <v>103</v>
      </c>
      <c r="B1" s="7" t="s">
        <v>74</v>
      </c>
      <c r="C1" s="7" t="s">
        <v>75</v>
      </c>
      <c r="D1" s="7" t="s">
        <v>76</v>
      </c>
      <c r="E1" s="7" t="s">
        <v>77</v>
      </c>
      <c r="F1" s="7" t="s">
        <v>78</v>
      </c>
      <c r="G1" s="7" t="s">
        <v>79</v>
      </c>
      <c r="H1" s="11" t="s">
        <v>87</v>
      </c>
      <c r="I1" s="7" t="s">
        <v>80</v>
      </c>
      <c r="J1" s="11" t="s">
        <v>88</v>
      </c>
      <c r="K1" s="7" t="s">
        <v>81</v>
      </c>
      <c r="L1" s="11" t="s">
        <v>89</v>
      </c>
      <c r="M1" s="7" t="s">
        <v>82</v>
      </c>
      <c r="N1" s="11" t="s">
        <v>90</v>
      </c>
      <c r="O1" s="7" t="s">
        <v>83</v>
      </c>
      <c r="P1" s="11" t="s">
        <v>91</v>
      </c>
    </row>
    <row r="2" spans="1:16" x14ac:dyDescent="0.25">
      <c r="A2" s="12" t="s">
        <v>40</v>
      </c>
      <c r="B2" s="1">
        <v>302</v>
      </c>
      <c r="C2" s="2">
        <v>17</v>
      </c>
      <c r="D2" s="1">
        <v>285</v>
      </c>
      <c r="E2" s="2">
        <v>188</v>
      </c>
      <c r="F2" s="3">
        <v>0.6596491228070176</v>
      </c>
      <c r="G2" s="2">
        <v>39</v>
      </c>
      <c r="H2" s="3">
        <v>0.1368421052631579</v>
      </c>
      <c r="I2" s="1">
        <v>42</v>
      </c>
      <c r="J2" s="3">
        <v>0.14736842105263157</v>
      </c>
      <c r="K2" s="2">
        <v>5</v>
      </c>
      <c r="L2" s="3">
        <v>1.7543859649122806E-2</v>
      </c>
      <c r="M2" s="1">
        <v>1</v>
      </c>
      <c r="N2" s="3">
        <v>3.5087719298245615E-3</v>
      </c>
      <c r="O2" s="1">
        <v>3</v>
      </c>
      <c r="P2" s="3">
        <v>1.0526315789473684E-2</v>
      </c>
    </row>
    <row r="3" spans="1:16" ht="24" x14ac:dyDescent="0.25">
      <c r="A3" s="12" t="s">
        <v>20</v>
      </c>
      <c r="B3" s="1">
        <v>184</v>
      </c>
      <c r="C3" s="2">
        <v>17</v>
      </c>
      <c r="D3" s="1">
        <v>167</v>
      </c>
      <c r="E3" s="2">
        <v>115</v>
      </c>
      <c r="F3" s="3">
        <v>0.68862275449101795</v>
      </c>
      <c r="G3" s="2">
        <v>29</v>
      </c>
      <c r="H3" s="3">
        <v>0.17365269461077845</v>
      </c>
      <c r="I3" s="1">
        <v>12</v>
      </c>
      <c r="J3" s="3">
        <v>7.1856287425149698E-2</v>
      </c>
      <c r="K3" s="2">
        <v>6</v>
      </c>
      <c r="L3" s="3">
        <v>3.5928143712574849E-2</v>
      </c>
      <c r="M3" s="1">
        <v>0</v>
      </c>
      <c r="N3" s="3">
        <v>0</v>
      </c>
      <c r="O3" s="1">
        <v>0</v>
      </c>
      <c r="P3" s="3">
        <v>0</v>
      </c>
    </row>
    <row r="4" spans="1:16" x14ac:dyDescent="0.25">
      <c r="A4" s="12" t="s">
        <v>52</v>
      </c>
      <c r="B4" s="1">
        <v>450</v>
      </c>
      <c r="C4" s="2">
        <v>333</v>
      </c>
      <c r="D4" s="1">
        <v>117</v>
      </c>
      <c r="E4" s="2">
        <v>76</v>
      </c>
      <c r="F4" s="3">
        <v>0.6495726495726496</v>
      </c>
      <c r="G4" s="2">
        <v>30</v>
      </c>
      <c r="H4" s="3">
        <v>0.25641025641025639</v>
      </c>
      <c r="I4" s="1">
        <v>8</v>
      </c>
      <c r="J4" s="3">
        <v>6.8376068376068383E-2</v>
      </c>
      <c r="K4" s="2">
        <v>2</v>
      </c>
      <c r="L4" s="3">
        <v>1.7094017094017096E-2</v>
      </c>
      <c r="M4" s="1">
        <v>0</v>
      </c>
      <c r="N4" s="3">
        <v>0</v>
      </c>
      <c r="O4" s="1">
        <v>0</v>
      </c>
      <c r="P4" s="3">
        <v>0</v>
      </c>
    </row>
    <row r="5" spans="1:16" x14ac:dyDescent="0.25">
      <c r="A5" s="12" t="s">
        <v>36</v>
      </c>
      <c r="B5" s="1">
        <v>255</v>
      </c>
      <c r="C5" s="2">
        <v>24</v>
      </c>
      <c r="D5" s="1">
        <v>231</v>
      </c>
      <c r="E5" s="2">
        <v>124</v>
      </c>
      <c r="F5" s="3">
        <v>0.53679653679653683</v>
      </c>
      <c r="G5" s="2">
        <v>54</v>
      </c>
      <c r="H5" s="3">
        <v>0.23376623376623376</v>
      </c>
      <c r="I5" s="1">
        <v>32</v>
      </c>
      <c r="J5" s="3">
        <v>0.13852813852813853</v>
      </c>
      <c r="K5" s="2">
        <v>19</v>
      </c>
      <c r="L5" s="3">
        <v>8.2251082251082255E-2</v>
      </c>
      <c r="M5" s="1">
        <v>0</v>
      </c>
      <c r="N5" s="3">
        <v>0</v>
      </c>
      <c r="O5" s="1">
        <v>1</v>
      </c>
      <c r="P5" s="3">
        <v>4.329004329004329E-3</v>
      </c>
    </row>
    <row r="6" spans="1:16" x14ac:dyDescent="0.25">
      <c r="A6" s="12" t="s">
        <v>51</v>
      </c>
      <c r="B6" s="1">
        <v>447</v>
      </c>
      <c r="C6" s="2">
        <v>16</v>
      </c>
      <c r="D6" s="1">
        <v>431</v>
      </c>
      <c r="E6" s="2">
        <v>285</v>
      </c>
      <c r="F6" s="3">
        <v>0.66125290023201855</v>
      </c>
      <c r="G6" s="2">
        <v>75</v>
      </c>
      <c r="H6" s="3">
        <v>0.1740139211136891</v>
      </c>
      <c r="I6" s="1">
        <v>52</v>
      </c>
      <c r="J6" s="3">
        <v>0.12064965197215777</v>
      </c>
      <c r="K6" s="2">
        <v>10</v>
      </c>
      <c r="L6" s="3">
        <v>2.3201856148491878E-2</v>
      </c>
      <c r="M6" s="1">
        <v>0</v>
      </c>
      <c r="N6" s="3">
        <v>0</v>
      </c>
      <c r="O6" s="1">
        <v>2</v>
      </c>
      <c r="P6" s="3">
        <v>4.6403712296983757E-3</v>
      </c>
    </row>
    <row r="7" spans="1:16" x14ac:dyDescent="0.25">
      <c r="A7" s="12" t="s">
        <v>49</v>
      </c>
      <c r="B7" s="1">
        <v>438</v>
      </c>
      <c r="C7" s="2">
        <v>57</v>
      </c>
      <c r="D7" s="1">
        <v>381</v>
      </c>
      <c r="E7" s="2">
        <v>212</v>
      </c>
      <c r="F7" s="3">
        <v>0.55643044619422577</v>
      </c>
      <c r="G7" s="2">
        <v>105</v>
      </c>
      <c r="H7" s="3">
        <v>0.27559055118110237</v>
      </c>
      <c r="I7" s="1">
        <v>52</v>
      </c>
      <c r="J7" s="3">
        <v>0.13648293963254593</v>
      </c>
      <c r="K7" s="2">
        <v>11</v>
      </c>
      <c r="L7" s="3">
        <v>2.8871391076115485E-2</v>
      </c>
      <c r="M7" s="1">
        <v>0</v>
      </c>
      <c r="N7" s="3">
        <v>0</v>
      </c>
      <c r="O7" s="1">
        <v>0</v>
      </c>
      <c r="P7" s="3">
        <v>0</v>
      </c>
    </row>
    <row r="8" spans="1:16" x14ac:dyDescent="0.25">
      <c r="A8" s="12" t="s">
        <v>29</v>
      </c>
      <c r="B8" s="1">
        <v>216</v>
      </c>
      <c r="C8" s="2">
        <v>46</v>
      </c>
      <c r="D8" s="1">
        <v>170</v>
      </c>
      <c r="E8" s="2">
        <v>75</v>
      </c>
      <c r="F8" s="3">
        <v>0.44117647058823528</v>
      </c>
      <c r="G8" s="2">
        <v>71</v>
      </c>
      <c r="H8" s="3">
        <v>0.41764705882352943</v>
      </c>
      <c r="I8" s="1">
        <v>14</v>
      </c>
      <c r="J8" s="3">
        <v>8.2352941176470587E-2</v>
      </c>
      <c r="K8" s="2">
        <v>6</v>
      </c>
      <c r="L8" s="3">
        <v>3.5294117647058823E-2</v>
      </c>
      <c r="M8" s="1">
        <v>1</v>
      </c>
      <c r="N8" s="3">
        <v>5.8823529411764705E-3</v>
      </c>
      <c r="O8" s="1">
        <v>0</v>
      </c>
      <c r="P8" s="3">
        <v>0</v>
      </c>
    </row>
    <row r="9" spans="1:16" x14ac:dyDescent="0.25">
      <c r="A9" s="12" t="s">
        <v>18</v>
      </c>
      <c r="B9" s="1">
        <v>164</v>
      </c>
      <c r="C9" s="2">
        <v>57</v>
      </c>
      <c r="D9" s="1">
        <v>107</v>
      </c>
      <c r="E9" s="2">
        <v>75</v>
      </c>
      <c r="F9" s="3">
        <v>0.7009345794392523</v>
      </c>
      <c r="G9" s="2">
        <v>19</v>
      </c>
      <c r="H9" s="3">
        <v>0.17757009345794392</v>
      </c>
      <c r="I9" s="1">
        <v>9</v>
      </c>
      <c r="J9" s="3">
        <v>8.4112149532710276E-2</v>
      </c>
      <c r="K9" s="2">
        <v>2</v>
      </c>
      <c r="L9" s="3">
        <v>1.8691588785046728E-2</v>
      </c>
      <c r="M9" s="1">
        <v>1</v>
      </c>
      <c r="N9" s="3">
        <v>9.3457943925233638E-3</v>
      </c>
      <c r="O9" s="1">
        <v>0</v>
      </c>
      <c r="P9" s="3">
        <v>0</v>
      </c>
    </row>
    <row r="10" spans="1:16" x14ac:dyDescent="0.25">
      <c r="A10" s="12" t="s">
        <v>0</v>
      </c>
      <c r="B10" s="1">
        <v>89</v>
      </c>
      <c r="C10" s="2">
        <v>12</v>
      </c>
      <c r="D10" s="1">
        <v>77</v>
      </c>
      <c r="E10" s="2">
        <v>33</v>
      </c>
      <c r="F10" s="3">
        <v>0.42857142857142855</v>
      </c>
      <c r="G10" s="2">
        <v>32</v>
      </c>
      <c r="H10" s="3">
        <v>0.41558441558441561</v>
      </c>
      <c r="I10" s="1">
        <v>7</v>
      </c>
      <c r="J10" s="3">
        <v>9.0909090909090912E-2</v>
      </c>
      <c r="K10" s="2">
        <v>5</v>
      </c>
      <c r="L10" s="3">
        <v>6.4935064935064929E-2</v>
      </c>
      <c r="M10" s="1">
        <v>0</v>
      </c>
      <c r="N10" s="3">
        <v>0</v>
      </c>
      <c r="O10" s="1">
        <v>0</v>
      </c>
      <c r="P10" s="3">
        <v>0</v>
      </c>
    </row>
    <row r="11" spans="1:16" x14ac:dyDescent="0.25">
      <c r="A11" s="12" t="s">
        <v>8</v>
      </c>
      <c r="B11" s="1">
        <v>117</v>
      </c>
      <c r="C11" s="2">
        <v>16</v>
      </c>
      <c r="D11" s="1">
        <v>101</v>
      </c>
      <c r="E11" s="2">
        <v>59</v>
      </c>
      <c r="F11" s="3">
        <v>0.58415841584158412</v>
      </c>
      <c r="G11" s="2">
        <v>27</v>
      </c>
      <c r="H11" s="3">
        <v>0.26732673267326734</v>
      </c>
      <c r="I11" s="1">
        <v>9</v>
      </c>
      <c r="J11" s="3">
        <v>8.9108910891089105E-2</v>
      </c>
      <c r="K11" s="2">
        <v>3</v>
      </c>
      <c r="L11" s="3">
        <v>2.9702970297029702E-2</v>
      </c>
      <c r="M11" s="1">
        <v>0</v>
      </c>
      <c r="N11" s="3">
        <v>0</v>
      </c>
      <c r="O11" s="1">
        <v>0</v>
      </c>
      <c r="P11" s="3">
        <v>0</v>
      </c>
    </row>
    <row r="12" spans="1:16" x14ac:dyDescent="0.25">
      <c r="A12" s="12" t="s">
        <v>55</v>
      </c>
      <c r="B12" s="1">
        <v>564</v>
      </c>
      <c r="C12" s="2">
        <v>67</v>
      </c>
      <c r="D12" s="1">
        <v>497</v>
      </c>
      <c r="E12" s="2">
        <v>311</v>
      </c>
      <c r="F12" s="3">
        <v>0.62575452716297786</v>
      </c>
      <c r="G12" s="2">
        <v>52</v>
      </c>
      <c r="H12" s="3">
        <v>0.10462776659959759</v>
      </c>
      <c r="I12" s="1">
        <v>111</v>
      </c>
      <c r="J12" s="3">
        <v>0.22334004024144868</v>
      </c>
      <c r="K12" s="2">
        <v>9</v>
      </c>
      <c r="L12" s="3">
        <v>1.8108651911468814E-2</v>
      </c>
      <c r="M12" s="1">
        <v>0</v>
      </c>
      <c r="N12" s="3">
        <v>0</v>
      </c>
      <c r="O12" s="1">
        <v>2</v>
      </c>
      <c r="P12" s="3">
        <v>4.0241448692152921E-3</v>
      </c>
    </row>
    <row r="13" spans="1:16" x14ac:dyDescent="0.25">
      <c r="A13" s="12" t="s">
        <v>24</v>
      </c>
      <c r="B13" s="1">
        <v>193</v>
      </c>
      <c r="C13" s="2">
        <v>12</v>
      </c>
      <c r="D13" s="1">
        <v>181</v>
      </c>
      <c r="E13" s="2">
        <v>39</v>
      </c>
      <c r="F13" s="3">
        <v>0.21546961325966851</v>
      </c>
      <c r="G13" s="2">
        <v>104</v>
      </c>
      <c r="H13" s="3">
        <v>0.574585635359116</v>
      </c>
      <c r="I13" s="1">
        <v>11</v>
      </c>
      <c r="J13" s="3">
        <v>6.0773480662983423E-2</v>
      </c>
      <c r="K13" s="2">
        <v>24</v>
      </c>
      <c r="L13" s="3">
        <v>0.13259668508287292</v>
      </c>
      <c r="M13" s="1">
        <v>0</v>
      </c>
      <c r="N13" s="3">
        <v>0</v>
      </c>
      <c r="O13" s="1">
        <v>0</v>
      </c>
      <c r="P13" s="3">
        <v>0</v>
      </c>
    </row>
    <row r="14" spans="1:16" x14ac:dyDescent="0.25">
      <c r="A14" s="12" t="s">
        <v>62</v>
      </c>
      <c r="B14" s="1">
        <v>674</v>
      </c>
      <c r="C14" s="2">
        <v>129</v>
      </c>
      <c r="D14" s="1">
        <v>545</v>
      </c>
      <c r="E14" s="2">
        <v>331</v>
      </c>
      <c r="F14" s="3">
        <v>0.60733944954128438</v>
      </c>
      <c r="G14" s="2">
        <v>93</v>
      </c>
      <c r="H14" s="3">
        <v>0.17064220183486239</v>
      </c>
      <c r="I14" s="1">
        <v>71</v>
      </c>
      <c r="J14" s="3">
        <v>0.13027522935779817</v>
      </c>
      <c r="K14" s="2">
        <v>33</v>
      </c>
      <c r="L14" s="3">
        <v>6.0550458715596334E-2</v>
      </c>
      <c r="M14" s="1">
        <v>0</v>
      </c>
      <c r="N14" s="3">
        <v>0</v>
      </c>
      <c r="O14" s="1">
        <v>1</v>
      </c>
      <c r="P14" s="3">
        <v>1.834862385321101E-3</v>
      </c>
    </row>
    <row r="15" spans="1:16" x14ac:dyDescent="0.25">
      <c r="A15" s="12" t="s">
        <v>58</v>
      </c>
      <c r="B15" s="1">
        <v>585</v>
      </c>
      <c r="C15" s="2">
        <v>38</v>
      </c>
      <c r="D15" s="1">
        <v>547</v>
      </c>
      <c r="E15" s="2">
        <v>432</v>
      </c>
      <c r="F15" s="3">
        <v>0.78976234003656309</v>
      </c>
      <c r="G15" s="2">
        <v>59</v>
      </c>
      <c r="H15" s="3">
        <v>0.10786106032906764</v>
      </c>
      <c r="I15" s="1">
        <v>37</v>
      </c>
      <c r="J15" s="3">
        <v>6.7641681901279713E-2</v>
      </c>
      <c r="K15" s="2">
        <v>13</v>
      </c>
      <c r="L15" s="3">
        <v>2.376599634369287E-2</v>
      </c>
      <c r="M15" s="1">
        <v>0</v>
      </c>
      <c r="N15" s="3">
        <v>0</v>
      </c>
      <c r="O15" s="1">
        <v>1</v>
      </c>
      <c r="P15" s="3">
        <v>1.8281535648994515E-3</v>
      </c>
    </row>
    <row r="16" spans="1:16" x14ac:dyDescent="0.25">
      <c r="A16" s="12" t="s">
        <v>69</v>
      </c>
      <c r="B16" s="1">
        <v>1095</v>
      </c>
      <c r="C16" s="2">
        <v>230</v>
      </c>
      <c r="D16" s="1">
        <v>865</v>
      </c>
      <c r="E16" s="2">
        <v>542</v>
      </c>
      <c r="F16" s="3">
        <v>0.62658959537572256</v>
      </c>
      <c r="G16" s="2">
        <v>172</v>
      </c>
      <c r="H16" s="3">
        <v>0.19884393063583816</v>
      </c>
      <c r="I16" s="1">
        <v>107</v>
      </c>
      <c r="J16" s="3">
        <v>0.12369942196531791</v>
      </c>
      <c r="K16" s="2">
        <v>23</v>
      </c>
      <c r="L16" s="3">
        <v>2.6589595375722544E-2</v>
      </c>
      <c r="M16" s="1">
        <v>0</v>
      </c>
      <c r="N16" s="3">
        <v>0</v>
      </c>
      <c r="O16" s="1">
        <v>4</v>
      </c>
      <c r="P16" s="3">
        <v>4.6242774566473991E-3</v>
      </c>
    </row>
    <row r="17" spans="1:16" x14ac:dyDescent="0.25">
      <c r="A17" s="12" t="s">
        <v>66</v>
      </c>
      <c r="B17" s="1">
        <v>894</v>
      </c>
      <c r="C17" s="2">
        <v>36</v>
      </c>
      <c r="D17" s="1">
        <v>858</v>
      </c>
      <c r="E17" s="2">
        <v>553</v>
      </c>
      <c r="F17" s="3">
        <v>0.64452214452214451</v>
      </c>
      <c r="G17" s="2">
        <v>169</v>
      </c>
      <c r="H17" s="3">
        <v>0.19696969696969696</v>
      </c>
      <c r="I17" s="1">
        <v>101</v>
      </c>
      <c r="J17" s="3">
        <v>0.11771561771561771</v>
      </c>
      <c r="K17" s="2">
        <v>25</v>
      </c>
      <c r="L17" s="3">
        <v>2.9137529137529136E-2</v>
      </c>
      <c r="M17" s="1">
        <v>0</v>
      </c>
      <c r="N17" s="3">
        <v>0</v>
      </c>
      <c r="O17" s="1">
        <v>0</v>
      </c>
      <c r="P17" s="3">
        <v>0</v>
      </c>
    </row>
    <row r="18" spans="1:16" x14ac:dyDescent="0.25">
      <c r="A18" s="12" t="s">
        <v>31</v>
      </c>
      <c r="B18" s="1">
        <v>229</v>
      </c>
      <c r="C18" s="2">
        <v>35</v>
      </c>
      <c r="D18" s="1">
        <v>194</v>
      </c>
      <c r="E18" s="2">
        <v>115</v>
      </c>
      <c r="F18" s="3">
        <v>0.59278350515463918</v>
      </c>
      <c r="G18" s="2">
        <v>54</v>
      </c>
      <c r="H18" s="3">
        <v>0.27835051546391754</v>
      </c>
      <c r="I18" s="1">
        <v>14</v>
      </c>
      <c r="J18" s="3">
        <v>7.2164948453608241E-2</v>
      </c>
      <c r="K18" s="2">
        <v>2</v>
      </c>
      <c r="L18" s="3">
        <v>1.0309278350515464E-2</v>
      </c>
      <c r="M18" s="1">
        <v>0</v>
      </c>
      <c r="N18" s="3">
        <v>0</v>
      </c>
      <c r="O18" s="1">
        <v>0</v>
      </c>
      <c r="P18" s="3">
        <v>0</v>
      </c>
    </row>
    <row r="19" spans="1:16" x14ac:dyDescent="0.25">
      <c r="A19" s="12" t="s">
        <v>26</v>
      </c>
      <c r="B19" s="1">
        <v>194</v>
      </c>
      <c r="C19" s="2">
        <v>14</v>
      </c>
      <c r="D19" s="1">
        <v>180</v>
      </c>
      <c r="E19" s="2">
        <v>98</v>
      </c>
      <c r="F19" s="3">
        <v>0.5444444444444444</v>
      </c>
      <c r="G19" s="2">
        <v>56</v>
      </c>
      <c r="H19" s="3">
        <v>0.31111111111111112</v>
      </c>
      <c r="I19" s="1">
        <v>22</v>
      </c>
      <c r="J19" s="3">
        <v>0.12222222222222222</v>
      </c>
      <c r="K19" s="2">
        <v>2</v>
      </c>
      <c r="L19" s="3">
        <v>1.1111111111111112E-2</v>
      </c>
      <c r="M19" s="1">
        <v>0</v>
      </c>
      <c r="N19" s="3">
        <v>0</v>
      </c>
      <c r="O19" s="1">
        <v>0</v>
      </c>
      <c r="P19" s="3">
        <v>0</v>
      </c>
    </row>
    <row r="20" spans="1:16" x14ac:dyDescent="0.25">
      <c r="A20" s="12" t="s">
        <v>25</v>
      </c>
      <c r="B20" s="1">
        <v>193</v>
      </c>
      <c r="C20" s="2">
        <v>9</v>
      </c>
      <c r="D20" s="1">
        <v>184</v>
      </c>
      <c r="E20" s="2">
        <v>64</v>
      </c>
      <c r="F20" s="3">
        <v>0.34782608695652173</v>
      </c>
      <c r="G20" s="2">
        <v>21</v>
      </c>
      <c r="H20" s="3">
        <v>0.11413043478260869</v>
      </c>
      <c r="I20" s="1">
        <v>13</v>
      </c>
      <c r="J20" s="3">
        <v>7.0652173913043473E-2</v>
      </c>
      <c r="K20" s="2">
        <v>85</v>
      </c>
      <c r="L20" s="3">
        <v>0.46195652173913043</v>
      </c>
      <c r="M20" s="1">
        <v>0</v>
      </c>
      <c r="N20" s="3">
        <v>0</v>
      </c>
      <c r="O20" s="1">
        <v>0</v>
      </c>
      <c r="P20" s="3">
        <v>0</v>
      </c>
    </row>
    <row r="21" spans="1:16" x14ac:dyDescent="0.25">
      <c r="A21" s="12" t="s">
        <v>41</v>
      </c>
      <c r="B21" s="1">
        <v>305</v>
      </c>
      <c r="C21" s="2">
        <v>32</v>
      </c>
      <c r="D21" s="1">
        <v>273</v>
      </c>
      <c r="E21" s="2">
        <v>171</v>
      </c>
      <c r="F21" s="3">
        <v>0.62637362637362637</v>
      </c>
      <c r="G21" s="2">
        <v>68</v>
      </c>
      <c r="H21" s="3">
        <v>0.24908424908424909</v>
      </c>
      <c r="I21" s="1">
        <v>22</v>
      </c>
      <c r="J21" s="3">
        <v>8.0586080586080591E-2</v>
      </c>
      <c r="K21" s="2">
        <v>7</v>
      </c>
      <c r="L21" s="3">
        <v>2.564102564102564E-2</v>
      </c>
      <c r="M21" s="1">
        <v>0</v>
      </c>
      <c r="N21" s="3">
        <v>0</v>
      </c>
      <c r="O21" s="1">
        <v>1</v>
      </c>
      <c r="P21" s="3">
        <v>3.663003663003663E-3</v>
      </c>
    </row>
    <row r="22" spans="1:16" x14ac:dyDescent="0.25">
      <c r="A22" s="12" t="s">
        <v>50</v>
      </c>
      <c r="B22" s="1">
        <v>442</v>
      </c>
      <c r="C22" s="2">
        <v>141</v>
      </c>
      <c r="D22" s="1">
        <v>301</v>
      </c>
      <c r="E22" s="2">
        <v>172</v>
      </c>
      <c r="F22" s="3">
        <v>0.5714285714285714</v>
      </c>
      <c r="G22" s="2">
        <v>82</v>
      </c>
      <c r="H22" s="3">
        <v>0.27242524916943522</v>
      </c>
      <c r="I22" s="1">
        <v>33</v>
      </c>
      <c r="J22" s="3">
        <v>0.10963455149501661</v>
      </c>
      <c r="K22" s="2">
        <v>12</v>
      </c>
      <c r="L22" s="3">
        <v>3.9867109634551492E-2</v>
      </c>
      <c r="M22" s="1">
        <v>0</v>
      </c>
      <c r="N22" s="3">
        <v>0</v>
      </c>
      <c r="O22" s="1">
        <v>1</v>
      </c>
      <c r="P22" s="3">
        <v>3.3222591362126247E-3</v>
      </c>
    </row>
    <row r="23" spans="1:16" x14ac:dyDescent="0.25">
      <c r="A23" s="12" t="s">
        <v>10</v>
      </c>
      <c r="B23" s="1">
        <v>121</v>
      </c>
      <c r="C23" s="2">
        <v>11</v>
      </c>
      <c r="D23" s="1">
        <v>110</v>
      </c>
      <c r="E23" s="2">
        <v>71</v>
      </c>
      <c r="F23" s="3">
        <v>0.6454545454545455</v>
      </c>
      <c r="G23" s="2">
        <v>18</v>
      </c>
      <c r="H23" s="3">
        <v>0.16363636363636364</v>
      </c>
      <c r="I23" s="1">
        <v>18</v>
      </c>
      <c r="J23" s="3">
        <v>0.16363636363636364</v>
      </c>
      <c r="K23" s="2">
        <v>2</v>
      </c>
      <c r="L23" s="3">
        <v>1.8181818181818181E-2</v>
      </c>
      <c r="M23" s="1">
        <v>0</v>
      </c>
      <c r="N23" s="3">
        <v>0</v>
      </c>
      <c r="O23" s="1">
        <v>1</v>
      </c>
      <c r="P23" s="3">
        <v>9.0909090909090905E-3</v>
      </c>
    </row>
    <row r="24" spans="1:16" x14ac:dyDescent="0.25">
      <c r="A24" s="12" t="s">
        <v>61</v>
      </c>
      <c r="B24" s="1">
        <v>645</v>
      </c>
      <c r="C24" s="2">
        <v>75</v>
      </c>
      <c r="D24" s="1">
        <v>570</v>
      </c>
      <c r="E24" s="2">
        <v>399</v>
      </c>
      <c r="F24" s="3">
        <v>0.7</v>
      </c>
      <c r="G24" s="2">
        <v>107</v>
      </c>
      <c r="H24" s="3">
        <v>0.18771929824561404</v>
      </c>
      <c r="I24" s="1">
        <v>35</v>
      </c>
      <c r="J24" s="3">
        <v>6.1403508771929821E-2</v>
      </c>
      <c r="K24" s="2">
        <v>19</v>
      </c>
      <c r="L24" s="3">
        <v>3.3333333333333333E-2</v>
      </c>
      <c r="M24" s="1">
        <v>2</v>
      </c>
      <c r="N24" s="3">
        <v>3.5087719298245615E-3</v>
      </c>
      <c r="O24" s="1">
        <v>0</v>
      </c>
      <c r="P24" s="3">
        <v>0</v>
      </c>
    </row>
    <row r="25" spans="1:16" x14ac:dyDescent="0.25">
      <c r="A25" s="12" t="s">
        <v>57</v>
      </c>
      <c r="B25" s="1">
        <v>579</v>
      </c>
      <c r="C25" s="2">
        <v>47</v>
      </c>
      <c r="D25" s="1">
        <v>532</v>
      </c>
      <c r="E25" s="2">
        <v>281</v>
      </c>
      <c r="F25" s="3">
        <v>0.52819548872180455</v>
      </c>
      <c r="G25" s="2">
        <v>178</v>
      </c>
      <c r="H25" s="3">
        <v>0.33458646616541354</v>
      </c>
      <c r="I25" s="1">
        <v>43</v>
      </c>
      <c r="J25" s="3">
        <v>8.0827067669172928E-2</v>
      </c>
      <c r="K25" s="2">
        <v>18</v>
      </c>
      <c r="L25" s="3">
        <v>3.3834586466165412E-2</v>
      </c>
      <c r="M25" s="1">
        <v>1</v>
      </c>
      <c r="N25" s="3">
        <v>1.8796992481203006E-3</v>
      </c>
      <c r="O25" s="1">
        <v>4</v>
      </c>
      <c r="P25" s="3">
        <v>7.5187969924812026E-3</v>
      </c>
    </row>
    <row r="26" spans="1:16" x14ac:dyDescent="0.25">
      <c r="A26" s="12" t="s">
        <v>38</v>
      </c>
      <c r="B26" s="1">
        <v>268</v>
      </c>
      <c r="C26" s="2">
        <v>13</v>
      </c>
      <c r="D26" s="1">
        <v>255</v>
      </c>
      <c r="E26" s="2">
        <v>175</v>
      </c>
      <c r="F26" s="3">
        <v>0.68627450980392157</v>
      </c>
      <c r="G26" s="2">
        <v>76</v>
      </c>
      <c r="H26" s="3">
        <v>0.29803921568627451</v>
      </c>
      <c r="I26" s="1">
        <v>2</v>
      </c>
      <c r="J26" s="3">
        <v>7.8431372549019607E-3</v>
      </c>
      <c r="K26" s="2">
        <v>0</v>
      </c>
      <c r="L26" s="3">
        <v>0</v>
      </c>
      <c r="M26" s="1">
        <v>0</v>
      </c>
      <c r="N26" s="3">
        <v>0</v>
      </c>
      <c r="O26" s="1">
        <v>0</v>
      </c>
      <c r="P26" s="3">
        <v>0</v>
      </c>
    </row>
    <row r="27" spans="1:16" x14ac:dyDescent="0.25">
      <c r="A27" s="12" t="s">
        <v>21</v>
      </c>
      <c r="B27" s="1">
        <v>186</v>
      </c>
      <c r="C27" s="2">
        <v>19</v>
      </c>
      <c r="D27" s="1">
        <v>167</v>
      </c>
      <c r="E27" s="2">
        <v>105</v>
      </c>
      <c r="F27" s="3">
        <v>0.62874251497005984</v>
      </c>
      <c r="G27" s="2">
        <v>18</v>
      </c>
      <c r="H27" s="3">
        <v>0.10778443113772455</v>
      </c>
      <c r="I27" s="1">
        <v>14</v>
      </c>
      <c r="J27" s="3">
        <v>8.3832335329341312E-2</v>
      </c>
      <c r="K27" s="2">
        <v>27</v>
      </c>
      <c r="L27" s="3">
        <v>0.16167664670658682</v>
      </c>
      <c r="M27" s="1">
        <v>0</v>
      </c>
      <c r="N27" s="3">
        <v>0</v>
      </c>
      <c r="O27" s="1">
        <v>0</v>
      </c>
      <c r="P27" s="3">
        <v>0</v>
      </c>
    </row>
    <row r="28" spans="1:16" x14ac:dyDescent="0.25">
      <c r="A28" s="12" t="s">
        <v>43</v>
      </c>
      <c r="B28" s="1">
        <v>338</v>
      </c>
      <c r="C28" s="2">
        <v>65</v>
      </c>
      <c r="D28" s="1">
        <v>273</v>
      </c>
      <c r="E28" s="2">
        <v>156</v>
      </c>
      <c r="F28" s="3">
        <v>0.5714285714285714</v>
      </c>
      <c r="G28" s="2">
        <v>50</v>
      </c>
      <c r="H28" s="3">
        <v>0.18315018315018314</v>
      </c>
      <c r="I28" s="1">
        <v>52</v>
      </c>
      <c r="J28" s="3">
        <v>0.19047619047619047</v>
      </c>
      <c r="K28" s="2">
        <v>6</v>
      </c>
      <c r="L28" s="3">
        <v>2.197802197802198E-2</v>
      </c>
      <c r="M28" s="1">
        <v>2</v>
      </c>
      <c r="N28" s="3">
        <v>7.326007326007326E-3</v>
      </c>
      <c r="O28" s="1">
        <v>0</v>
      </c>
      <c r="P28" s="3">
        <v>0</v>
      </c>
    </row>
    <row r="29" spans="1:16" x14ac:dyDescent="0.25">
      <c r="A29" s="12" t="s">
        <v>65</v>
      </c>
      <c r="B29" s="1">
        <v>728</v>
      </c>
      <c r="C29" s="2">
        <v>51</v>
      </c>
      <c r="D29" s="1">
        <v>677</v>
      </c>
      <c r="E29" s="2">
        <v>491</v>
      </c>
      <c r="F29" s="3">
        <v>0.72525849335302806</v>
      </c>
      <c r="G29" s="2">
        <v>104</v>
      </c>
      <c r="H29" s="3">
        <v>0.15361890694239291</v>
      </c>
      <c r="I29" s="1">
        <v>54</v>
      </c>
      <c r="J29" s="3">
        <v>7.9763663220088626E-2</v>
      </c>
      <c r="K29" s="2">
        <v>19</v>
      </c>
      <c r="L29" s="3">
        <v>2.8064992614475627E-2</v>
      </c>
      <c r="M29" s="1">
        <v>2</v>
      </c>
      <c r="N29" s="3">
        <v>2.9542097488921715E-3</v>
      </c>
      <c r="O29" s="1">
        <v>0</v>
      </c>
      <c r="P29" s="3">
        <v>0</v>
      </c>
    </row>
    <row r="30" spans="1:16" x14ac:dyDescent="0.25">
      <c r="A30" s="12" t="s">
        <v>16</v>
      </c>
      <c r="B30" s="1">
        <v>154</v>
      </c>
      <c r="C30" s="2">
        <v>17</v>
      </c>
      <c r="D30" s="1">
        <v>137</v>
      </c>
      <c r="E30" s="2">
        <v>101</v>
      </c>
      <c r="F30" s="3">
        <v>0.73722627737226276</v>
      </c>
      <c r="G30" s="2">
        <v>19</v>
      </c>
      <c r="H30" s="3">
        <v>0.13868613138686131</v>
      </c>
      <c r="I30" s="1">
        <v>12</v>
      </c>
      <c r="J30" s="3">
        <v>8.7591240875912413E-2</v>
      </c>
      <c r="K30" s="2">
        <v>5</v>
      </c>
      <c r="L30" s="3">
        <v>3.6496350364963501E-2</v>
      </c>
      <c r="M30" s="1">
        <v>0</v>
      </c>
      <c r="N30" s="3">
        <v>0</v>
      </c>
      <c r="O30" s="1">
        <v>0</v>
      </c>
      <c r="P30" s="3">
        <v>0</v>
      </c>
    </row>
    <row r="31" spans="1:16" x14ac:dyDescent="0.25">
      <c r="A31" s="12" t="s">
        <v>28</v>
      </c>
      <c r="B31" s="1">
        <v>213</v>
      </c>
      <c r="C31" s="2">
        <v>17</v>
      </c>
      <c r="D31" s="1">
        <v>196</v>
      </c>
      <c r="E31" s="2">
        <v>151</v>
      </c>
      <c r="F31" s="3">
        <v>0.77040816326530615</v>
      </c>
      <c r="G31" s="2">
        <v>36</v>
      </c>
      <c r="H31" s="3">
        <v>0.18367346938775511</v>
      </c>
      <c r="I31" s="1">
        <v>8</v>
      </c>
      <c r="J31" s="3">
        <v>4.0816326530612242E-2</v>
      </c>
      <c r="K31" s="2">
        <v>1</v>
      </c>
      <c r="L31" s="3">
        <v>5.1020408163265302E-3</v>
      </c>
      <c r="M31" s="1">
        <v>0</v>
      </c>
      <c r="N31" s="3">
        <v>0</v>
      </c>
      <c r="O31" s="1">
        <v>0</v>
      </c>
      <c r="P31" s="3">
        <v>0</v>
      </c>
    </row>
    <row r="32" spans="1:16" x14ac:dyDescent="0.25">
      <c r="A32" s="12" t="s">
        <v>17</v>
      </c>
      <c r="B32" s="1">
        <v>160</v>
      </c>
      <c r="C32" s="2">
        <v>16</v>
      </c>
      <c r="D32" s="1">
        <v>144</v>
      </c>
      <c r="E32" s="2">
        <v>110</v>
      </c>
      <c r="F32" s="3">
        <v>0.76388888888888884</v>
      </c>
      <c r="G32" s="2">
        <v>13</v>
      </c>
      <c r="H32" s="3">
        <v>9.0277777777777776E-2</v>
      </c>
      <c r="I32" s="1">
        <v>13</v>
      </c>
      <c r="J32" s="3">
        <v>9.0277777777777776E-2</v>
      </c>
      <c r="K32" s="2">
        <v>4</v>
      </c>
      <c r="L32" s="3">
        <v>2.7777777777777776E-2</v>
      </c>
      <c r="M32" s="1">
        <v>0</v>
      </c>
      <c r="N32" s="3">
        <v>0</v>
      </c>
      <c r="O32" s="1">
        <v>1</v>
      </c>
      <c r="P32" s="3">
        <v>6.9444444444444441E-3</v>
      </c>
    </row>
    <row r="33" spans="1:16" x14ac:dyDescent="0.25">
      <c r="A33" s="12" t="s">
        <v>70</v>
      </c>
      <c r="B33" s="1">
        <v>1224</v>
      </c>
      <c r="C33" s="2">
        <v>99</v>
      </c>
      <c r="D33" s="1">
        <v>1125</v>
      </c>
      <c r="E33" s="2">
        <v>743</v>
      </c>
      <c r="F33" s="3">
        <v>0.66044444444444439</v>
      </c>
      <c r="G33" s="2">
        <v>180</v>
      </c>
      <c r="H33" s="3">
        <v>0.16</v>
      </c>
      <c r="I33" s="1">
        <v>57</v>
      </c>
      <c r="J33" s="3">
        <v>5.0666666666666665E-2</v>
      </c>
      <c r="K33" s="2">
        <v>126</v>
      </c>
      <c r="L33" s="3">
        <v>0.112</v>
      </c>
      <c r="M33" s="1">
        <v>4</v>
      </c>
      <c r="N33" s="3">
        <v>3.5555555555555557E-3</v>
      </c>
      <c r="O33" s="1">
        <v>2</v>
      </c>
      <c r="P33" s="3">
        <v>1.7777777777777779E-3</v>
      </c>
    </row>
    <row r="34" spans="1:16" x14ac:dyDescent="0.25">
      <c r="A34" s="12" t="s">
        <v>64</v>
      </c>
      <c r="B34" s="1">
        <v>725</v>
      </c>
      <c r="C34" s="2">
        <v>29</v>
      </c>
      <c r="D34" s="1">
        <v>696</v>
      </c>
      <c r="E34" s="2">
        <v>391</v>
      </c>
      <c r="F34" s="3">
        <v>0.56178160919540232</v>
      </c>
      <c r="G34" s="2">
        <v>131</v>
      </c>
      <c r="H34" s="3">
        <v>0.18821839080459771</v>
      </c>
      <c r="I34" s="1">
        <v>114</v>
      </c>
      <c r="J34" s="3">
        <v>0.16379310344827586</v>
      </c>
      <c r="K34" s="2">
        <v>47</v>
      </c>
      <c r="L34" s="3">
        <v>6.7528735632183909E-2</v>
      </c>
      <c r="M34" s="1">
        <v>1</v>
      </c>
      <c r="N34" s="3">
        <v>1.4367816091954023E-3</v>
      </c>
      <c r="O34" s="1">
        <v>3</v>
      </c>
      <c r="P34" s="3">
        <v>4.3103448275862068E-3</v>
      </c>
    </row>
    <row r="35" spans="1:16" x14ac:dyDescent="0.25">
      <c r="A35" s="12" t="s">
        <v>23</v>
      </c>
      <c r="B35" s="1">
        <v>191</v>
      </c>
      <c r="C35" s="2">
        <v>18</v>
      </c>
      <c r="D35" s="1">
        <v>173</v>
      </c>
      <c r="E35" s="2">
        <v>80</v>
      </c>
      <c r="F35" s="3">
        <v>0.46242774566473988</v>
      </c>
      <c r="G35" s="2">
        <v>56</v>
      </c>
      <c r="H35" s="3">
        <v>0.32369942196531792</v>
      </c>
      <c r="I35" s="1">
        <v>26</v>
      </c>
      <c r="J35" s="3">
        <v>0.15028901734104047</v>
      </c>
      <c r="K35" s="2">
        <v>5</v>
      </c>
      <c r="L35" s="3">
        <v>2.8901734104046242E-2</v>
      </c>
      <c r="M35" s="1">
        <v>0</v>
      </c>
      <c r="N35" s="3">
        <v>0</v>
      </c>
      <c r="O35" s="1">
        <v>2</v>
      </c>
      <c r="P35" s="3">
        <v>1.1560693641618497E-2</v>
      </c>
    </row>
    <row r="36" spans="1:16" x14ac:dyDescent="0.25">
      <c r="A36" s="12" t="s">
        <v>37</v>
      </c>
      <c r="B36" s="1">
        <v>263</v>
      </c>
      <c r="C36" s="2">
        <v>263</v>
      </c>
      <c r="D36" s="1">
        <v>0</v>
      </c>
      <c r="E36" s="2">
        <v>0</v>
      </c>
      <c r="F36" s="3">
        <v>0</v>
      </c>
      <c r="G36" s="2">
        <v>0</v>
      </c>
      <c r="H36" s="3">
        <v>0</v>
      </c>
      <c r="I36" s="1">
        <v>0</v>
      </c>
      <c r="J36" s="3">
        <v>0</v>
      </c>
      <c r="K36" s="2">
        <v>0</v>
      </c>
      <c r="L36" s="3">
        <v>0</v>
      </c>
      <c r="M36" s="1">
        <v>0</v>
      </c>
      <c r="N36" s="3">
        <v>0</v>
      </c>
      <c r="O36" s="1">
        <v>0</v>
      </c>
      <c r="P36" s="3">
        <v>0</v>
      </c>
    </row>
    <row r="37" spans="1:16" x14ac:dyDescent="0.25">
      <c r="A37" s="12" t="s">
        <v>3</v>
      </c>
      <c r="B37" s="1">
        <v>98</v>
      </c>
      <c r="C37" s="2">
        <v>16</v>
      </c>
      <c r="D37" s="1">
        <v>82</v>
      </c>
      <c r="E37" s="2">
        <v>68</v>
      </c>
      <c r="F37" s="3">
        <v>0.82926829268292679</v>
      </c>
      <c r="G37" s="2">
        <v>8</v>
      </c>
      <c r="H37" s="3">
        <v>9.7560975609756101E-2</v>
      </c>
      <c r="I37" s="1">
        <v>4</v>
      </c>
      <c r="J37" s="3">
        <v>4.878048780487805E-2</v>
      </c>
      <c r="K37" s="2">
        <v>1</v>
      </c>
      <c r="L37" s="3">
        <v>1.2195121951219513E-2</v>
      </c>
      <c r="M37" s="1">
        <v>0</v>
      </c>
      <c r="N37" s="3">
        <v>0</v>
      </c>
      <c r="O37" s="1">
        <v>0</v>
      </c>
      <c r="P37" s="3">
        <v>0</v>
      </c>
    </row>
    <row r="38" spans="1:16" x14ac:dyDescent="0.25">
      <c r="A38" s="12" t="s">
        <v>11</v>
      </c>
      <c r="B38" s="1">
        <v>131</v>
      </c>
      <c r="C38" s="2">
        <v>18</v>
      </c>
      <c r="D38" s="1">
        <v>113</v>
      </c>
      <c r="E38" s="2">
        <v>68</v>
      </c>
      <c r="F38" s="3">
        <v>0.60176991150442483</v>
      </c>
      <c r="G38" s="2">
        <v>24</v>
      </c>
      <c r="H38" s="3">
        <v>0.21238938053097345</v>
      </c>
      <c r="I38" s="1">
        <v>11</v>
      </c>
      <c r="J38" s="3">
        <v>9.7345132743362831E-2</v>
      </c>
      <c r="K38" s="2">
        <v>4</v>
      </c>
      <c r="L38" s="3">
        <v>3.5398230088495575E-2</v>
      </c>
      <c r="M38" s="1">
        <v>1</v>
      </c>
      <c r="N38" s="3">
        <v>8.8495575221238937E-3</v>
      </c>
      <c r="O38" s="1">
        <v>0</v>
      </c>
      <c r="P38" s="3">
        <v>0</v>
      </c>
    </row>
    <row r="39" spans="1:16" x14ac:dyDescent="0.25">
      <c r="A39" s="12" t="s">
        <v>48</v>
      </c>
      <c r="B39" s="1">
        <v>421</v>
      </c>
      <c r="C39" s="2">
        <v>48</v>
      </c>
      <c r="D39" s="1">
        <v>373</v>
      </c>
      <c r="E39" s="2">
        <v>49</v>
      </c>
      <c r="F39" s="3">
        <v>0.13136729222520108</v>
      </c>
      <c r="G39" s="2">
        <v>138</v>
      </c>
      <c r="H39" s="3">
        <v>0.36997319034852549</v>
      </c>
      <c r="I39" s="1">
        <v>77</v>
      </c>
      <c r="J39" s="3">
        <v>0.2064343163538874</v>
      </c>
      <c r="K39" s="2">
        <v>94</v>
      </c>
      <c r="L39" s="3">
        <v>0.25201072386058981</v>
      </c>
      <c r="M39" s="1">
        <v>0</v>
      </c>
      <c r="N39" s="3">
        <v>0</v>
      </c>
      <c r="O39" s="1">
        <v>2</v>
      </c>
      <c r="P39" s="3">
        <v>5.3619302949061663E-3</v>
      </c>
    </row>
    <row r="40" spans="1:16" x14ac:dyDescent="0.25">
      <c r="A40" s="12" t="s">
        <v>46</v>
      </c>
      <c r="B40" s="1">
        <v>379</v>
      </c>
      <c r="C40" s="2">
        <v>69</v>
      </c>
      <c r="D40" s="1">
        <v>310</v>
      </c>
      <c r="E40" s="2">
        <v>179</v>
      </c>
      <c r="F40" s="3">
        <v>0.57741935483870965</v>
      </c>
      <c r="G40" s="2">
        <v>110</v>
      </c>
      <c r="H40" s="3">
        <v>0.35483870967741937</v>
      </c>
      <c r="I40" s="1">
        <v>15</v>
      </c>
      <c r="J40" s="3">
        <v>4.8387096774193547E-2</v>
      </c>
      <c r="K40" s="2">
        <v>4</v>
      </c>
      <c r="L40" s="3">
        <v>1.2903225806451613E-2</v>
      </c>
      <c r="M40" s="1">
        <v>0</v>
      </c>
      <c r="N40" s="3">
        <v>0</v>
      </c>
      <c r="O40" s="1">
        <v>0</v>
      </c>
      <c r="P40" s="3">
        <v>0</v>
      </c>
    </row>
    <row r="41" spans="1:16" x14ac:dyDescent="0.25">
      <c r="A41" s="12" t="s">
        <v>5</v>
      </c>
      <c r="B41" s="1">
        <v>104</v>
      </c>
      <c r="C41" s="2">
        <v>23</v>
      </c>
      <c r="D41" s="1">
        <v>81</v>
      </c>
      <c r="E41" s="2">
        <v>50</v>
      </c>
      <c r="F41" s="3">
        <v>0.61728395061728392</v>
      </c>
      <c r="G41" s="2">
        <v>12</v>
      </c>
      <c r="H41" s="3">
        <v>0.14814814814814814</v>
      </c>
      <c r="I41" s="1">
        <v>7</v>
      </c>
      <c r="J41" s="3">
        <v>8.6419753086419748E-2</v>
      </c>
      <c r="K41" s="2">
        <v>10</v>
      </c>
      <c r="L41" s="3">
        <v>0.12345679012345678</v>
      </c>
      <c r="M41" s="1">
        <v>0</v>
      </c>
      <c r="N41" s="3">
        <v>0</v>
      </c>
      <c r="O41" s="1">
        <v>0</v>
      </c>
      <c r="P41" s="3">
        <v>0</v>
      </c>
    </row>
    <row r="42" spans="1:16" x14ac:dyDescent="0.25">
      <c r="A42" s="12" t="s">
        <v>22</v>
      </c>
      <c r="B42" s="1">
        <v>189</v>
      </c>
      <c r="C42" s="2">
        <v>28</v>
      </c>
      <c r="D42" s="1">
        <v>161</v>
      </c>
      <c r="E42" s="2">
        <v>47</v>
      </c>
      <c r="F42" s="3">
        <v>0.29192546583850931</v>
      </c>
      <c r="G42" s="2">
        <v>26</v>
      </c>
      <c r="H42" s="3">
        <v>0.16149068322981366</v>
      </c>
      <c r="I42" s="1">
        <v>14</v>
      </c>
      <c r="J42" s="3">
        <v>8.6956521739130432E-2</v>
      </c>
      <c r="K42" s="2">
        <v>73</v>
      </c>
      <c r="L42" s="3">
        <v>0.453416149068323</v>
      </c>
      <c r="M42" s="1">
        <v>0</v>
      </c>
      <c r="N42" s="3">
        <v>0</v>
      </c>
      <c r="O42" s="1">
        <v>0</v>
      </c>
      <c r="P42" s="3">
        <v>0</v>
      </c>
    </row>
    <row r="43" spans="1:16" x14ac:dyDescent="0.25">
      <c r="A43" s="12" t="s">
        <v>39</v>
      </c>
      <c r="B43" s="1">
        <v>271</v>
      </c>
      <c r="C43" s="2">
        <v>42</v>
      </c>
      <c r="D43" s="1">
        <v>229</v>
      </c>
      <c r="E43" s="2">
        <v>102</v>
      </c>
      <c r="F43" s="3">
        <v>0.44541484716157204</v>
      </c>
      <c r="G43" s="2">
        <v>70</v>
      </c>
      <c r="H43" s="3">
        <v>0.3056768558951965</v>
      </c>
      <c r="I43" s="1">
        <v>37</v>
      </c>
      <c r="J43" s="3">
        <v>0.16157205240174671</v>
      </c>
      <c r="K43" s="2">
        <v>10</v>
      </c>
      <c r="L43" s="3">
        <v>4.3668122270742356E-2</v>
      </c>
      <c r="M43" s="1">
        <v>1</v>
      </c>
      <c r="N43" s="3">
        <v>4.3668122270742356E-3</v>
      </c>
      <c r="O43" s="1">
        <v>0</v>
      </c>
      <c r="P43" s="3">
        <v>0</v>
      </c>
    </row>
    <row r="44" spans="1:16" x14ac:dyDescent="0.25">
      <c r="A44" s="12" t="s">
        <v>14</v>
      </c>
      <c r="B44" s="1">
        <v>143</v>
      </c>
      <c r="C44" s="2">
        <v>12</v>
      </c>
      <c r="D44" s="1">
        <v>131</v>
      </c>
      <c r="E44" s="2">
        <v>66</v>
      </c>
      <c r="F44" s="3">
        <v>0.50381679389312972</v>
      </c>
      <c r="G44" s="2">
        <v>30</v>
      </c>
      <c r="H44" s="3">
        <v>0.22900763358778625</v>
      </c>
      <c r="I44" s="1">
        <v>20</v>
      </c>
      <c r="J44" s="3">
        <v>0.15267175572519084</v>
      </c>
      <c r="K44" s="2">
        <v>6</v>
      </c>
      <c r="L44" s="3">
        <v>4.5801526717557252E-2</v>
      </c>
      <c r="M44" s="1">
        <v>1</v>
      </c>
      <c r="N44" s="3">
        <v>7.6335877862595417E-3</v>
      </c>
      <c r="O44" s="1">
        <v>0</v>
      </c>
      <c r="P44" s="3">
        <v>0</v>
      </c>
    </row>
    <row r="45" spans="1:16" x14ac:dyDescent="0.25">
      <c r="A45" s="12" t="s">
        <v>59</v>
      </c>
      <c r="B45" s="1">
        <v>600</v>
      </c>
      <c r="C45" s="2">
        <v>6</v>
      </c>
      <c r="D45" s="1">
        <v>594</v>
      </c>
      <c r="E45" s="2">
        <v>450</v>
      </c>
      <c r="F45" s="3">
        <v>0.75757575757575757</v>
      </c>
      <c r="G45" s="2">
        <v>59</v>
      </c>
      <c r="H45" s="3">
        <v>9.9326599326599332E-2</v>
      </c>
      <c r="I45" s="1">
        <v>45</v>
      </c>
      <c r="J45" s="3">
        <v>7.575757575757576E-2</v>
      </c>
      <c r="K45" s="2">
        <v>22</v>
      </c>
      <c r="L45" s="3">
        <v>3.7037037037037035E-2</v>
      </c>
      <c r="M45" s="1">
        <v>1</v>
      </c>
      <c r="N45" s="3">
        <v>1.6835016835016834E-3</v>
      </c>
      <c r="O45" s="1">
        <v>0</v>
      </c>
      <c r="P45" s="3">
        <v>0</v>
      </c>
    </row>
    <row r="46" spans="1:16" x14ac:dyDescent="0.25">
      <c r="A46" s="12" t="s">
        <v>6</v>
      </c>
      <c r="B46" s="1">
        <v>105</v>
      </c>
      <c r="C46" s="2">
        <v>105</v>
      </c>
      <c r="D46" s="1">
        <v>0</v>
      </c>
      <c r="E46" s="2">
        <v>0</v>
      </c>
      <c r="F46" s="3">
        <v>0</v>
      </c>
      <c r="G46" s="2">
        <v>0</v>
      </c>
      <c r="H46" s="3">
        <v>0</v>
      </c>
      <c r="I46" s="1">
        <v>0</v>
      </c>
      <c r="J46" s="3">
        <v>0</v>
      </c>
      <c r="K46" s="2">
        <v>0</v>
      </c>
      <c r="L46" s="3">
        <v>0</v>
      </c>
      <c r="M46" s="1">
        <v>0</v>
      </c>
      <c r="N46" s="3">
        <v>0</v>
      </c>
      <c r="O46" s="1">
        <v>0</v>
      </c>
      <c r="P46" s="3">
        <v>0</v>
      </c>
    </row>
    <row r="47" spans="1:16" x14ac:dyDescent="0.25">
      <c r="A47" s="12" t="s">
        <v>53</v>
      </c>
      <c r="B47" s="1">
        <v>486</v>
      </c>
      <c r="C47" s="2">
        <v>92</v>
      </c>
      <c r="D47" s="1">
        <v>394</v>
      </c>
      <c r="E47" s="2">
        <v>206</v>
      </c>
      <c r="F47" s="3">
        <v>0.52284263959390864</v>
      </c>
      <c r="G47" s="2">
        <v>117</v>
      </c>
      <c r="H47" s="3">
        <v>0.29695431472081218</v>
      </c>
      <c r="I47" s="1">
        <v>35</v>
      </c>
      <c r="J47" s="3">
        <v>8.8832487309644673E-2</v>
      </c>
      <c r="K47" s="2">
        <v>11</v>
      </c>
      <c r="L47" s="3">
        <v>2.7918781725888325E-2</v>
      </c>
      <c r="M47" s="1">
        <v>3</v>
      </c>
      <c r="N47" s="3">
        <v>7.6142131979695434E-3</v>
      </c>
      <c r="O47" s="1">
        <v>3</v>
      </c>
      <c r="P47" s="3">
        <v>7.6142131979695434E-3</v>
      </c>
    </row>
    <row r="48" spans="1:16" x14ac:dyDescent="0.25">
      <c r="A48" s="12" t="s">
        <v>12</v>
      </c>
      <c r="B48" s="1">
        <v>133</v>
      </c>
      <c r="C48" s="2">
        <v>22</v>
      </c>
      <c r="D48" s="1">
        <v>111</v>
      </c>
      <c r="E48" s="2">
        <v>74</v>
      </c>
      <c r="F48" s="3">
        <v>0.66666666666666663</v>
      </c>
      <c r="G48" s="2">
        <v>29</v>
      </c>
      <c r="H48" s="3">
        <v>0.26126126126126126</v>
      </c>
      <c r="I48" s="1">
        <v>3</v>
      </c>
      <c r="J48" s="3">
        <v>2.7027027027027029E-2</v>
      </c>
      <c r="K48" s="2">
        <v>3</v>
      </c>
      <c r="L48" s="3">
        <v>2.7027027027027029E-2</v>
      </c>
      <c r="M48" s="1">
        <v>0</v>
      </c>
      <c r="N48" s="3">
        <v>0</v>
      </c>
      <c r="O48" s="1">
        <v>0</v>
      </c>
      <c r="P48" s="3">
        <v>0</v>
      </c>
    </row>
    <row r="49" spans="1:16" x14ac:dyDescent="0.25">
      <c r="A49" s="12" t="s">
        <v>27</v>
      </c>
      <c r="B49" s="1">
        <v>209</v>
      </c>
      <c r="C49" s="2">
        <v>28</v>
      </c>
      <c r="D49" s="1">
        <v>181</v>
      </c>
      <c r="E49" s="2">
        <v>121</v>
      </c>
      <c r="F49" s="3">
        <v>0.66850828729281764</v>
      </c>
      <c r="G49" s="2">
        <v>49</v>
      </c>
      <c r="H49" s="3">
        <v>0.27071823204419887</v>
      </c>
      <c r="I49" s="1">
        <v>3</v>
      </c>
      <c r="J49" s="3">
        <v>1.6574585635359115E-2</v>
      </c>
      <c r="K49" s="2">
        <v>5</v>
      </c>
      <c r="L49" s="3">
        <v>2.7624309392265192E-2</v>
      </c>
      <c r="M49" s="1">
        <v>0</v>
      </c>
      <c r="N49" s="3">
        <v>0</v>
      </c>
      <c r="O49" s="1">
        <v>0</v>
      </c>
      <c r="P49" s="3">
        <v>0</v>
      </c>
    </row>
    <row r="50" spans="1:16" x14ac:dyDescent="0.25">
      <c r="A50" s="12" t="s">
        <v>32</v>
      </c>
      <c r="B50" s="1">
        <v>232</v>
      </c>
      <c r="C50" s="2">
        <v>31</v>
      </c>
      <c r="D50" s="1">
        <v>201</v>
      </c>
      <c r="E50" s="2">
        <v>85</v>
      </c>
      <c r="F50" s="3">
        <v>0.4228855721393035</v>
      </c>
      <c r="G50" s="2">
        <v>78</v>
      </c>
      <c r="H50" s="3">
        <v>0.38805970149253732</v>
      </c>
      <c r="I50" s="1">
        <v>22</v>
      </c>
      <c r="J50" s="3">
        <v>0.10945273631840796</v>
      </c>
      <c r="K50" s="2">
        <v>3</v>
      </c>
      <c r="L50" s="3">
        <v>1.4925373134328358E-2</v>
      </c>
      <c r="M50" s="1">
        <v>1</v>
      </c>
      <c r="N50" s="3">
        <v>4.9751243781094526E-3</v>
      </c>
      <c r="O50" s="1">
        <v>1</v>
      </c>
      <c r="P50" s="3">
        <v>4.9751243781094526E-3</v>
      </c>
    </row>
    <row r="51" spans="1:16" x14ac:dyDescent="0.25">
      <c r="A51" s="12" t="s">
        <v>33</v>
      </c>
      <c r="B51" s="1">
        <v>236</v>
      </c>
      <c r="C51" s="2">
        <v>64</v>
      </c>
      <c r="D51" s="1">
        <v>172</v>
      </c>
      <c r="E51" s="2">
        <v>90</v>
      </c>
      <c r="F51" s="3">
        <v>0.52325581395348841</v>
      </c>
      <c r="G51" s="2">
        <v>71</v>
      </c>
      <c r="H51" s="3">
        <v>0.41279069767441862</v>
      </c>
      <c r="I51" s="1">
        <v>5</v>
      </c>
      <c r="J51" s="3">
        <v>2.9069767441860465E-2</v>
      </c>
      <c r="K51" s="2">
        <v>1</v>
      </c>
      <c r="L51" s="3">
        <v>5.8139534883720929E-3</v>
      </c>
      <c r="M51" s="1">
        <v>0</v>
      </c>
      <c r="N51" s="3">
        <v>0</v>
      </c>
      <c r="O51" s="1">
        <v>3</v>
      </c>
      <c r="P51" s="3">
        <v>1.7441860465116279E-2</v>
      </c>
    </row>
    <row r="52" spans="1:16" x14ac:dyDescent="0.25">
      <c r="A52" s="12" t="s">
        <v>68</v>
      </c>
      <c r="B52" s="1">
        <v>950</v>
      </c>
      <c r="C52" s="2">
        <v>141</v>
      </c>
      <c r="D52" s="1">
        <v>809</v>
      </c>
      <c r="E52" s="2">
        <v>523</v>
      </c>
      <c r="F52" s="3">
        <v>0.64647713226205195</v>
      </c>
      <c r="G52" s="2">
        <v>185</v>
      </c>
      <c r="H52" s="3">
        <v>0.22867737948084055</v>
      </c>
      <c r="I52" s="1">
        <v>49</v>
      </c>
      <c r="J52" s="3">
        <v>6.0568603213844253E-2</v>
      </c>
      <c r="K52" s="2">
        <v>30</v>
      </c>
      <c r="L52" s="3">
        <v>3.7082818294190356E-2</v>
      </c>
      <c r="M52" s="1">
        <v>0</v>
      </c>
      <c r="N52" s="3">
        <v>0</v>
      </c>
      <c r="O52" s="1">
        <v>3</v>
      </c>
      <c r="P52" s="3">
        <v>3.708281829419036E-3</v>
      </c>
    </row>
    <row r="53" spans="1:16" x14ac:dyDescent="0.25">
      <c r="A53" s="13" t="s">
        <v>84</v>
      </c>
      <c r="B53" s="1">
        <v>772</v>
      </c>
      <c r="C53" s="2">
        <v>463</v>
      </c>
      <c r="D53" s="1">
        <v>309</v>
      </c>
      <c r="E53" s="2">
        <v>155</v>
      </c>
      <c r="F53" s="3">
        <v>0.50161812297734631</v>
      </c>
      <c r="G53" s="2">
        <v>65</v>
      </c>
      <c r="H53" s="3">
        <v>0.21035598705501618</v>
      </c>
      <c r="I53" s="1">
        <v>70</v>
      </c>
      <c r="J53" s="3">
        <v>0.22653721682847897</v>
      </c>
      <c r="K53" s="2">
        <v>15</v>
      </c>
      <c r="L53" s="3">
        <v>4.8543689320388349E-2</v>
      </c>
      <c r="M53" s="1">
        <v>0</v>
      </c>
      <c r="N53" s="3">
        <v>0</v>
      </c>
      <c r="O53" s="1">
        <v>0</v>
      </c>
      <c r="P53" s="3">
        <v>0</v>
      </c>
    </row>
    <row r="54" spans="1:16" x14ac:dyDescent="0.25">
      <c r="A54" s="12" t="s">
        <v>60</v>
      </c>
      <c r="B54" s="1">
        <v>602</v>
      </c>
      <c r="C54" s="2">
        <v>60</v>
      </c>
      <c r="D54" s="1">
        <v>542</v>
      </c>
      <c r="E54" s="2">
        <v>243</v>
      </c>
      <c r="F54" s="3">
        <v>0.44833948339483393</v>
      </c>
      <c r="G54" s="2">
        <v>249</v>
      </c>
      <c r="H54" s="3">
        <v>0.45940959409594095</v>
      </c>
      <c r="I54" s="1">
        <v>29</v>
      </c>
      <c r="J54" s="3">
        <v>5.350553505535055E-2</v>
      </c>
      <c r="K54" s="2">
        <v>11</v>
      </c>
      <c r="L54" s="3">
        <v>2.0295202952029519E-2</v>
      </c>
      <c r="M54" s="1">
        <v>1</v>
      </c>
      <c r="N54" s="3">
        <v>1.8450184501845018E-3</v>
      </c>
      <c r="O54" s="1">
        <v>1</v>
      </c>
      <c r="P54" s="3">
        <v>1.8450184501845018E-3</v>
      </c>
    </row>
    <row r="55" spans="1:16" x14ac:dyDescent="0.25">
      <c r="A55" s="12" t="s">
        <v>35</v>
      </c>
      <c r="B55" s="1">
        <v>246</v>
      </c>
      <c r="C55" s="2">
        <v>14</v>
      </c>
      <c r="D55" s="1">
        <v>232</v>
      </c>
      <c r="E55" s="2">
        <v>111</v>
      </c>
      <c r="F55" s="3">
        <v>0.47844827586206895</v>
      </c>
      <c r="G55" s="2">
        <v>78</v>
      </c>
      <c r="H55" s="3">
        <v>0.33620689655172414</v>
      </c>
      <c r="I55" s="1">
        <v>24</v>
      </c>
      <c r="J55" s="3">
        <v>0.10344827586206896</v>
      </c>
      <c r="K55" s="2">
        <v>12</v>
      </c>
      <c r="L55" s="3">
        <v>5.1724137931034482E-2</v>
      </c>
      <c r="M55" s="1">
        <v>0</v>
      </c>
      <c r="N55" s="3">
        <v>0</v>
      </c>
      <c r="O55" s="1">
        <v>2</v>
      </c>
      <c r="P55" s="3">
        <v>8.6206896551724137E-3</v>
      </c>
    </row>
    <row r="56" spans="1:16" x14ac:dyDescent="0.25">
      <c r="A56" s="12" t="s">
        <v>67</v>
      </c>
      <c r="B56" s="1">
        <v>895</v>
      </c>
      <c r="C56" s="2">
        <v>54</v>
      </c>
      <c r="D56" s="1">
        <v>841</v>
      </c>
      <c r="E56" s="2">
        <v>556</v>
      </c>
      <c r="F56" s="3">
        <v>0.66111771700356714</v>
      </c>
      <c r="G56" s="2">
        <v>155</v>
      </c>
      <c r="H56" s="3">
        <v>0.18430439952437574</v>
      </c>
      <c r="I56" s="1">
        <v>91</v>
      </c>
      <c r="J56" s="3">
        <v>0.10820451843043995</v>
      </c>
      <c r="K56" s="2">
        <v>25</v>
      </c>
      <c r="L56" s="3">
        <v>2.9726516052318668E-2</v>
      </c>
      <c r="M56" s="1">
        <v>0</v>
      </c>
      <c r="N56" s="3">
        <v>0</v>
      </c>
      <c r="O56" s="1">
        <v>3</v>
      </c>
      <c r="P56" s="3">
        <v>3.5671819262782403E-3</v>
      </c>
    </row>
    <row r="57" spans="1:16" x14ac:dyDescent="0.25">
      <c r="A57" s="12" t="s">
        <v>15</v>
      </c>
      <c r="B57" s="1">
        <v>143</v>
      </c>
      <c r="C57" s="2">
        <v>5</v>
      </c>
      <c r="D57" s="1">
        <v>138</v>
      </c>
      <c r="E57" s="2">
        <v>33</v>
      </c>
      <c r="F57" s="3">
        <v>0.2391304347826087</v>
      </c>
      <c r="G57" s="2">
        <v>12</v>
      </c>
      <c r="H57" s="3">
        <v>8.6956521739130432E-2</v>
      </c>
      <c r="I57" s="1">
        <v>90</v>
      </c>
      <c r="J57" s="3">
        <v>0.65217391304347827</v>
      </c>
      <c r="K57" s="2">
        <v>1</v>
      </c>
      <c r="L57" s="3">
        <v>7.246376811594203E-3</v>
      </c>
      <c r="M57" s="1">
        <v>1</v>
      </c>
      <c r="N57" s="3">
        <v>7.246376811594203E-3</v>
      </c>
      <c r="O57" s="1">
        <v>0</v>
      </c>
      <c r="P57" s="3">
        <v>0</v>
      </c>
    </row>
    <row r="58" spans="1:16" x14ac:dyDescent="0.25">
      <c r="A58" s="12" t="s">
        <v>56</v>
      </c>
      <c r="B58" s="1">
        <v>568</v>
      </c>
      <c r="C58" s="2">
        <v>39</v>
      </c>
      <c r="D58" s="1">
        <v>529</v>
      </c>
      <c r="E58" s="2">
        <v>280</v>
      </c>
      <c r="F58" s="3">
        <v>0.52930056710775042</v>
      </c>
      <c r="G58" s="2">
        <v>123</v>
      </c>
      <c r="H58" s="3">
        <v>0.23251417769376181</v>
      </c>
      <c r="I58" s="1">
        <v>86</v>
      </c>
      <c r="J58" s="3">
        <v>0.16257088846880907</v>
      </c>
      <c r="K58" s="2">
        <v>33</v>
      </c>
      <c r="L58" s="3">
        <v>6.2381852551984876E-2</v>
      </c>
      <c r="M58" s="1">
        <v>1</v>
      </c>
      <c r="N58" s="3">
        <v>1.890359168241966E-3</v>
      </c>
      <c r="O58" s="1">
        <v>3</v>
      </c>
      <c r="P58" s="3">
        <v>5.6710775047258983E-3</v>
      </c>
    </row>
    <row r="59" spans="1:16" x14ac:dyDescent="0.25">
      <c r="A59" s="12" t="s">
        <v>72</v>
      </c>
      <c r="B59" s="1">
        <v>1582</v>
      </c>
      <c r="C59" s="2">
        <v>199</v>
      </c>
      <c r="D59" s="1">
        <v>1383</v>
      </c>
      <c r="E59" s="2">
        <v>864</v>
      </c>
      <c r="F59" s="3">
        <v>0.62472885032537961</v>
      </c>
      <c r="G59" s="2">
        <v>309</v>
      </c>
      <c r="H59" s="3">
        <v>0.22342733188720174</v>
      </c>
      <c r="I59" s="1">
        <v>119</v>
      </c>
      <c r="J59" s="3">
        <v>8.6044830079537241E-2</v>
      </c>
      <c r="K59" s="2">
        <v>77</v>
      </c>
      <c r="L59" s="3">
        <v>5.5676066522053508E-2</v>
      </c>
      <c r="M59" s="1">
        <v>0</v>
      </c>
      <c r="N59" s="3">
        <v>0</v>
      </c>
      <c r="O59" s="1">
        <v>2</v>
      </c>
      <c r="P59" s="3">
        <v>1.4461315979754157E-3</v>
      </c>
    </row>
    <row r="60" spans="1:16" x14ac:dyDescent="0.25">
      <c r="A60" s="12" t="s">
        <v>63</v>
      </c>
      <c r="B60" s="1">
        <v>694</v>
      </c>
      <c r="C60" s="2">
        <v>67</v>
      </c>
      <c r="D60" s="1">
        <v>627</v>
      </c>
      <c r="E60" s="2">
        <v>467</v>
      </c>
      <c r="F60" s="3">
        <v>0.74481658692185004</v>
      </c>
      <c r="G60" s="2">
        <v>84</v>
      </c>
      <c r="H60" s="3">
        <v>0.13397129186602871</v>
      </c>
      <c r="I60" s="1">
        <v>51</v>
      </c>
      <c r="J60" s="3">
        <v>8.1339712918660281E-2</v>
      </c>
      <c r="K60" s="2">
        <v>15</v>
      </c>
      <c r="L60" s="3">
        <v>2.3923444976076555E-2</v>
      </c>
      <c r="M60" s="1">
        <v>1</v>
      </c>
      <c r="N60" s="3">
        <v>1.594896331738437E-3</v>
      </c>
      <c r="O60" s="1">
        <v>2</v>
      </c>
      <c r="P60" s="3">
        <v>3.189792663476874E-3</v>
      </c>
    </row>
    <row r="61" spans="1:16" x14ac:dyDescent="0.25">
      <c r="A61" s="12" t="s">
        <v>30</v>
      </c>
      <c r="B61" s="1">
        <v>220</v>
      </c>
      <c r="C61" s="2">
        <v>42</v>
      </c>
      <c r="D61" s="1">
        <v>178</v>
      </c>
      <c r="E61" s="2">
        <v>111</v>
      </c>
      <c r="F61" s="3">
        <v>0.6235955056179775</v>
      </c>
      <c r="G61" s="2">
        <v>45</v>
      </c>
      <c r="H61" s="3">
        <v>0.25280898876404495</v>
      </c>
      <c r="I61" s="1">
        <v>7</v>
      </c>
      <c r="J61" s="3">
        <v>3.9325842696629212E-2</v>
      </c>
      <c r="K61" s="2">
        <v>8</v>
      </c>
      <c r="L61" s="3">
        <v>4.49438202247191E-2</v>
      </c>
      <c r="M61" s="1">
        <v>0</v>
      </c>
      <c r="N61" s="3">
        <v>0</v>
      </c>
      <c r="O61" s="1">
        <v>2</v>
      </c>
      <c r="P61" s="3">
        <v>1.1235955056179775E-2</v>
      </c>
    </row>
    <row r="62" spans="1:16" x14ac:dyDescent="0.25">
      <c r="A62" s="12" t="s">
        <v>1</v>
      </c>
      <c r="B62" s="1">
        <v>91</v>
      </c>
      <c r="C62" s="2">
        <v>17</v>
      </c>
      <c r="D62" s="1">
        <v>74</v>
      </c>
      <c r="E62" s="2">
        <v>46</v>
      </c>
      <c r="F62" s="3">
        <v>0.6216216216216216</v>
      </c>
      <c r="G62" s="2">
        <v>9</v>
      </c>
      <c r="H62" s="3">
        <v>0.12162162162162163</v>
      </c>
      <c r="I62" s="1">
        <v>11</v>
      </c>
      <c r="J62" s="3">
        <v>0.14864864864864866</v>
      </c>
      <c r="K62" s="2">
        <v>8</v>
      </c>
      <c r="L62" s="3">
        <v>0.10810810810810811</v>
      </c>
      <c r="M62" s="1">
        <v>0</v>
      </c>
      <c r="N62" s="3">
        <v>0</v>
      </c>
      <c r="O62" s="1">
        <v>0</v>
      </c>
      <c r="P62" s="3">
        <v>0</v>
      </c>
    </row>
    <row r="63" spans="1:16" x14ac:dyDescent="0.25">
      <c r="A63" s="12" t="s">
        <v>2</v>
      </c>
      <c r="B63" s="1">
        <v>92</v>
      </c>
      <c r="C63" s="2">
        <v>35</v>
      </c>
      <c r="D63" s="1">
        <v>57</v>
      </c>
      <c r="E63" s="2">
        <v>24</v>
      </c>
      <c r="F63" s="3">
        <v>0.42105263157894735</v>
      </c>
      <c r="G63" s="2">
        <v>23</v>
      </c>
      <c r="H63" s="3">
        <v>0.40350877192982454</v>
      </c>
      <c r="I63" s="1">
        <v>8</v>
      </c>
      <c r="J63" s="3">
        <v>0.14035087719298245</v>
      </c>
      <c r="K63" s="2">
        <v>1</v>
      </c>
      <c r="L63" s="3">
        <v>1.7543859649122806E-2</v>
      </c>
      <c r="M63" s="1">
        <v>0</v>
      </c>
      <c r="N63" s="3">
        <v>0</v>
      </c>
      <c r="O63" s="1">
        <v>0</v>
      </c>
      <c r="P63" s="3">
        <v>0</v>
      </c>
    </row>
    <row r="64" spans="1:16" x14ac:dyDescent="0.25">
      <c r="A64" s="12" t="s">
        <v>54</v>
      </c>
      <c r="B64" s="1">
        <v>487</v>
      </c>
      <c r="C64" s="2">
        <v>35</v>
      </c>
      <c r="D64" s="1">
        <v>452</v>
      </c>
      <c r="E64" s="2">
        <v>245</v>
      </c>
      <c r="F64" s="3">
        <v>0.54203539823008851</v>
      </c>
      <c r="G64" s="2">
        <v>176</v>
      </c>
      <c r="H64" s="3">
        <v>0.38938053097345132</v>
      </c>
      <c r="I64" s="1">
        <v>14</v>
      </c>
      <c r="J64" s="3">
        <v>3.0973451327433628E-2</v>
      </c>
      <c r="K64" s="2">
        <v>9</v>
      </c>
      <c r="L64" s="3">
        <v>1.9911504424778761E-2</v>
      </c>
      <c r="M64" s="1">
        <v>0</v>
      </c>
      <c r="N64" s="3">
        <v>0</v>
      </c>
      <c r="O64" s="1">
        <v>1</v>
      </c>
      <c r="P64" s="3">
        <v>2.2123893805309734E-3</v>
      </c>
    </row>
    <row r="65" spans="1:16" x14ac:dyDescent="0.25">
      <c r="A65" s="12" t="s">
        <v>34</v>
      </c>
      <c r="B65" s="1">
        <v>240</v>
      </c>
      <c r="C65" s="2">
        <v>32</v>
      </c>
      <c r="D65" s="1">
        <v>208</v>
      </c>
      <c r="E65" s="2">
        <v>57</v>
      </c>
      <c r="F65" s="3">
        <v>0.27403846153846156</v>
      </c>
      <c r="G65" s="2">
        <v>34</v>
      </c>
      <c r="H65" s="3">
        <v>0.16346153846153846</v>
      </c>
      <c r="I65" s="1">
        <v>90</v>
      </c>
      <c r="J65" s="3">
        <v>0.43269230769230771</v>
      </c>
      <c r="K65" s="2">
        <v>25</v>
      </c>
      <c r="L65" s="3">
        <v>0.1201923076923077</v>
      </c>
      <c r="M65" s="1">
        <v>0</v>
      </c>
      <c r="N65" s="3">
        <v>0</v>
      </c>
      <c r="O65" s="1">
        <v>0</v>
      </c>
      <c r="P65" s="3">
        <v>0</v>
      </c>
    </row>
    <row r="66" spans="1:16" x14ac:dyDescent="0.25">
      <c r="A66" s="12" t="s">
        <v>73</v>
      </c>
      <c r="B66" s="1">
        <v>1699</v>
      </c>
      <c r="C66" s="2">
        <v>252</v>
      </c>
      <c r="D66" s="1">
        <v>1447</v>
      </c>
      <c r="E66" s="2">
        <v>923</v>
      </c>
      <c r="F66" s="3">
        <v>0.63787145818935731</v>
      </c>
      <c r="G66" s="2">
        <v>293</v>
      </c>
      <c r="H66" s="3">
        <v>0.20248790601243952</v>
      </c>
      <c r="I66" s="1">
        <v>155</v>
      </c>
      <c r="J66" s="3">
        <v>0.10711817553559087</v>
      </c>
      <c r="K66" s="2">
        <v>48</v>
      </c>
      <c r="L66" s="3">
        <v>3.3172080165860401E-2</v>
      </c>
      <c r="M66" s="1">
        <v>1</v>
      </c>
      <c r="N66" s="3">
        <v>6.9108500345542499E-4</v>
      </c>
      <c r="O66" s="1">
        <v>2</v>
      </c>
      <c r="P66" s="3">
        <v>1.38217000691085E-3</v>
      </c>
    </row>
    <row r="67" spans="1:16" x14ac:dyDescent="0.25">
      <c r="A67" s="12" t="s">
        <v>19</v>
      </c>
      <c r="B67" s="1">
        <v>167</v>
      </c>
      <c r="C67" s="2">
        <v>11</v>
      </c>
      <c r="D67" s="1">
        <v>156</v>
      </c>
      <c r="E67" s="2">
        <v>138</v>
      </c>
      <c r="F67" s="3">
        <v>0.88461538461538458</v>
      </c>
      <c r="G67" s="2">
        <v>9</v>
      </c>
      <c r="H67" s="3">
        <v>5.7692307692307696E-2</v>
      </c>
      <c r="I67" s="1">
        <v>4</v>
      </c>
      <c r="J67" s="3">
        <v>2.564102564102564E-2</v>
      </c>
      <c r="K67" s="2">
        <v>5</v>
      </c>
      <c r="L67" s="3">
        <v>3.2051282051282048E-2</v>
      </c>
      <c r="M67" s="1">
        <v>0</v>
      </c>
      <c r="N67" s="3">
        <v>0</v>
      </c>
      <c r="O67" s="1">
        <v>0</v>
      </c>
      <c r="P67" s="3">
        <v>0</v>
      </c>
    </row>
    <row r="68" spans="1:16" x14ac:dyDescent="0.25">
      <c r="A68" s="12" t="s">
        <v>7</v>
      </c>
      <c r="B68" s="1">
        <v>112</v>
      </c>
      <c r="C68" s="2">
        <v>7</v>
      </c>
      <c r="D68" s="1">
        <v>105</v>
      </c>
      <c r="E68" s="2">
        <v>85</v>
      </c>
      <c r="F68" s="3">
        <v>0.80952380952380953</v>
      </c>
      <c r="G68" s="2">
        <v>7</v>
      </c>
      <c r="H68" s="3">
        <v>6.6666666666666666E-2</v>
      </c>
      <c r="I68" s="1">
        <v>9</v>
      </c>
      <c r="J68" s="3">
        <v>8.5714285714285715E-2</v>
      </c>
      <c r="K68" s="2">
        <v>2</v>
      </c>
      <c r="L68" s="3">
        <v>1.9047619047619049E-2</v>
      </c>
      <c r="M68" s="1">
        <v>0</v>
      </c>
      <c r="N68" s="3">
        <v>0</v>
      </c>
      <c r="O68" s="1">
        <v>0</v>
      </c>
      <c r="P68" s="3">
        <v>0</v>
      </c>
    </row>
    <row r="69" spans="1:16" x14ac:dyDescent="0.25">
      <c r="A69" s="12" t="s">
        <v>13</v>
      </c>
      <c r="B69" s="1">
        <v>140</v>
      </c>
      <c r="C69" s="2">
        <v>22</v>
      </c>
      <c r="D69" s="1">
        <v>118</v>
      </c>
      <c r="E69" s="2">
        <v>49</v>
      </c>
      <c r="F69" s="3">
        <v>0.4152542372881356</v>
      </c>
      <c r="G69" s="2">
        <v>25</v>
      </c>
      <c r="H69" s="3">
        <v>0.21186440677966101</v>
      </c>
      <c r="I69" s="1">
        <v>42</v>
      </c>
      <c r="J69" s="3">
        <v>0.3559322033898305</v>
      </c>
      <c r="K69" s="2">
        <v>0</v>
      </c>
      <c r="L69" s="3">
        <v>0</v>
      </c>
      <c r="M69" s="1">
        <v>0</v>
      </c>
      <c r="N69" s="3">
        <v>0</v>
      </c>
      <c r="O69" s="1">
        <v>0</v>
      </c>
      <c r="P69" s="3">
        <v>0</v>
      </c>
    </row>
    <row r="70" spans="1:16" x14ac:dyDescent="0.25">
      <c r="A70" s="12" t="s">
        <v>42</v>
      </c>
      <c r="B70" s="1">
        <v>308</v>
      </c>
      <c r="C70" s="2">
        <v>36</v>
      </c>
      <c r="D70" s="1">
        <v>272</v>
      </c>
      <c r="E70" s="2">
        <v>137</v>
      </c>
      <c r="F70" s="3">
        <v>0.50367647058823528</v>
      </c>
      <c r="G70" s="2">
        <v>67</v>
      </c>
      <c r="H70" s="3">
        <v>0.24632352941176472</v>
      </c>
      <c r="I70" s="1">
        <v>52</v>
      </c>
      <c r="J70" s="3">
        <v>0.19117647058823528</v>
      </c>
      <c r="K70" s="2">
        <v>4</v>
      </c>
      <c r="L70" s="3">
        <v>1.4705882352941176E-2</v>
      </c>
      <c r="M70" s="1">
        <v>2</v>
      </c>
      <c r="N70" s="3">
        <v>7.3529411764705881E-3</v>
      </c>
      <c r="O70" s="1">
        <v>0</v>
      </c>
      <c r="P70" s="3">
        <v>0</v>
      </c>
    </row>
    <row r="71" spans="1:16" x14ac:dyDescent="0.25">
      <c r="A71" s="12" t="s">
        <v>44</v>
      </c>
      <c r="B71" s="1">
        <v>348</v>
      </c>
      <c r="C71" s="2">
        <v>30</v>
      </c>
      <c r="D71" s="1">
        <v>318</v>
      </c>
      <c r="E71" s="2">
        <v>251</v>
      </c>
      <c r="F71" s="3">
        <v>0.78930817610062898</v>
      </c>
      <c r="G71" s="2">
        <v>34</v>
      </c>
      <c r="H71" s="3">
        <v>0.1069182389937107</v>
      </c>
      <c r="I71" s="1">
        <v>21</v>
      </c>
      <c r="J71" s="3">
        <v>6.6037735849056603E-2</v>
      </c>
      <c r="K71" s="2">
        <v>8</v>
      </c>
      <c r="L71" s="3">
        <v>2.5157232704402517E-2</v>
      </c>
      <c r="M71" s="1">
        <v>0</v>
      </c>
      <c r="N71" s="3">
        <v>0</v>
      </c>
      <c r="O71" s="1">
        <v>0</v>
      </c>
      <c r="P71" s="3">
        <v>0</v>
      </c>
    </row>
    <row r="72" spans="1:16" x14ac:dyDescent="0.25">
      <c r="A72" s="12" t="s">
        <v>47</v>
      </c>
      <c r="B72" s="1">
        <v>395</v>
      </c>
      <c r="C72" s="2">
        <v>12</v>
      </c>
      <c r="D72" s="1">
        <v>383</v>
      </c>
      <c r="E72" s="2">
        <v>239</v>
      </c>
      <c r="F72" s="3">
        <v>0.62402088772845954</v>
      </c>
      <c r="G72" s="2">
        <v>105</v>
      </c>
      <c r="H72" s="3">
        <v>0.27415143603133157</v>
      </c>
      <c r="I72" s="1">
        <v>18</v>
      </c>
      <c r="J72" s="3">
        <v>4.6997389033942558E-2</v>
      </c>
      <c r="K72" s="2">
        <v>12</v>
      </c>
      <c r="L72" s="3">
        <v>3.1331592689295036E-2</v>
      </c>
      <c r="M72" s="1">
        <v>0</v>
      </c>
      <c r="N72" s="3">
        <v>0</v>
      </c>
      <c r="O72" s="1">
        <v>1</v>
      </c>
      <c r="P72" s="3">
        <v>2.6109660574412533E-3</v>
      </c>
    </row>
    <row r="73" spans="1:16" x14ac:dyDescent="0.25">
      <c r="A73" s="12" t="s">
        <v>71</v>
      </c>
      <c r="B73" s="1">
        <v>1489</v>
      </c>
      <c r="C73" s="2">
        <v>206</v>
      </c>
      <c r="D73" s="1">
        <v>1283</v>
      </c>
      <c r="E73" s="2">
        <v>446</v>
      </c>
      <c r="F73" s="3">
        <v>0.34762275915822294</v>
      </c>
      <c r="G73" s="2">
        <v>286</v>
      </c>
      <c r="H73" s="3">
        <v>0.22291504286827749</v>
      </c>
      <c r="I73" s="1">
        <v>305</v>
      </c>
      <c r="J73" s="3">
        <v>0.23772408417770849</v>
      </c>
      <c r="K73" s="2">
        <v>214</v>
      </c>
      <c r="L73" s="3">
        <v>0.16679657053780203</v>
      </c>
      <c r="M73" s="1">
        <v>4</v>
      </c>
      <c r="N73" s="3">
        <v>3.1176929072486361E-3</v>
      </c>
      <c r="O73" s="1">
        <v>2</v>
      </c>
      <c r="P73" s="3">
        <v>1.558846453624318E-3</v>
      </c>
    </row>
    <row r="74" spans="1:16" x14ac:dyDescent="0.25">
      <c r="A74" s="12" t="s">
        <v>45</v>
      </c>
      <c r="B74" s="1">
        <v>352</v>
      </c>
      <c r="C74" s="2">
        <v>76</v>
      </c>
      <c r="D74" s="1">
        <v>276</v>
      </c>
      <c r="E74" s="2">
        <v>91</v>
      </c>
      <c r="F74" s="3">
        <v>0.32971014492753625</v>
      </c>
      <c r="G74" s="2">
        <v>108</v>
      </c>
      <c r="H74" s="3">
        <v>0.39130434782608697</v>
      </c>
      <c r="I74" s="1">
        <v>54</v>
      </c>
      <c r="J74" s="3">
        <v>0.19565217391304349</v>
      </c>
      <c r="K74" s="2">
        <v>15</v>
      </c>
      <c r="L74" s="3">
        <v>5.434782608695652E-2</v>
      </c>
      <c r="M74" s="1">
        <v>1</v>
      </c>
      <c r="N74" s="3">
        <v>3.6231884057971015E-3</v>
      </c>
      <c r="O74" s="1">
        <v>0</v>
      </c>
      <c r="P74" s="3">
        <v>0</v>
      </c>
    </row>
    <row r="75" spans="1:16" x14ac:dyDescent="0.25">
      <c r="A75" s="12" t="s">
        <v>9</v>
      </c>
      <c r="B75" s="1">
        <v>118</v>
      </c>
      <c r="C75" s="2">
        <v>54</v>
      </c>
      <c r="D75" s="1">
        <v>64</v>
      </c>
      <c r="E75" s="2">
        <v>35</v>
      </c>
      <c r="F75" s="3">
        <v>0.546875</v>
      </c>
      <c r="G75" s="2">
        <v>25</v>
      </c>
      <c r="H75" s="3">
        <v>0.390625</v>
      </c>
      <c r="I75" s="1">
        <v>3</v>
      </c>
      <c r="J75" s="3">
        <v>4.6875E-2</v>
      </c>
      <c r="K75" s="2">
        <v>0</v>
      </c>
      <c r="L75" s="3">
        <v>0</v>
      </c>
      <c r="M75" s="1">
        <v>0</v>
      </c>
      <c r="N75" s="3">
        <v>0</v>
      </c>
      <c r="O75" s="1">
        <v>0</v>
      </c>
      <c r="P75" s="3">
        <v>0</v>
      </c>
    </row>
    <row r="76" spans="1:16" x14ac:dyDescent="0.25">
      <c r="A76" s="12" t="s">
        <v>4</v>
      </c>
      <c r="B76" s="1">
        <v>103</v>
      </c>
      <c r="C76" s="2">
        <v>10</v>
      </c>
      <c r="D76" s="1">
        <v>93</v>
      </c>
      <c r="E76" s="2">
        <v>48</v>
      </c>
      <c r="F76" s="3">
        <v>0.5161290322580645</v>
      </c>
      <c r="G76" s="2">
        <v>25</v>
      </c>
      <c r="H76" s="3">
        <v>0.26881720430107525</v>
      </c>
      <c r="I76" s="1">
        <v>14</v>
      </c>
      <c r="J76" s="3">
        <v>0.15053763440860216</v>
      </c>
      <c r="K76" s="2">
        <v>3</v>
      </c>
      <c r="L76" s="3">
        <v>3.2258064516129031E-2</v>
      </c>
      <c r="M76" s="1">
        <v>0</v>
      </c>
      <c r="N76" s="3">
        <v>0</v>
      </c>
      <c r="O76" s="1">
        <v>0</v>
      </c>
      <c r="P76" s="3">
        <v>0</v>
      </c>
    </row>
    <row r="77" spans="1:16" s="10" customFormat="1" x14ac:dyDescent="0.25">
      <c r="A77" s="14" t="s">
        <v>85</v>
      </c>
      <c r="B77" s="8">
        <f>SUM(B2:B76)</f>
        <v>30375</v>
      </c>
      <c r="C77" s="8">
        <f>SUM(C2:C76)</f>
        <v>4601</v>
      </c>
      <c r="D77" s="8">
        <f>SUM(D2:D76)</f>
        <v>25774</v>
      </c>
      <c r="E77" s="8">
        <f>SUM(E2:E76)</f>
        <v>15136</v>
      </c>
      <c r="F77" s="9">
        <f>+E77/D77</f>
        <v>0.58725847753550087</v>
      </c>
      <c r="G77" s="8">
        <f>SUM(G2:G76)</f>
        <v>5749</v>
      </c>
      <c r="H77" s="9">
        <f>+G77/D77</f>
        <v>0.22305424070768992</v>
      </c>
      <c r="I77" s="8">
        <f>SUM(I2:I76)</f>
        <v>2941</v>
      </c>
      <c r="J77" s="9">
        <f>+I77/D77</f>
        <v>0.11410723985411655</v>
      </c>
      <c r="K77" s="8">
        <f>SUM(K2:K76)</f>
        <v>1411</v>
      </c>
      <c r="L77" s="9">
        <f>+K77/D77</f>
        <v>5.4745091953131063E-2</v>
      </c>
      <c r="M77" s="8">
        <f>SUM(M2:M76)</f>
        <v>35</v>
      </c>
      <c r="N77" s="9">
        <f>+M77/D77</f>
        <v>1.3579576317218902E-3</v>
      </c>
      <c r="O77" s="8">
        <f>SUM(O2:O76)</f>
        <v>62</v>
      </c>
      <c r="P77" s="9">
        <f>+O77/D77</f>
        <v>2.4055249476216344E-3</v>
      </c>
    </row>
    <row r="79" spans="1:16" s="26" customFormat="1" ht="12" x14ac:dyDescent="0.2">
      <c r="A79" s="32" t="s">
        <v>86</v>
      </c>
      <c r="B79" s="32"/>
      <c r="C79" s="32"/>
      <c r="D79" s="32"/>
      <c r="E79" s="32"/>
      <c r="F79" s="32"/>
      <c r="G79" s="32"/>
      <c r="H79" s="32"/>
      <c r="I79" s="32"/>
      <c r="J79" s="30"/>
      <c r="K79" s="30"/>
      <c r="L79" s="30"/>
      <c r="M79" s="30"/>
      <c r="N79" s="30"/>
      <c r="O79" s="30"/>
      <c r="P79" s="30"/>
    </row>
    <row r="80" spans="1:16" s="26" customFormat="1" ht="12" x14ac:dyDescent="0.2">
      <c r="A80" s="33" t="s">
        <v>150</v>
      </c>
      <c r="B80" s="33"/>
      <c r="C80" s="33"/>
      <c r="D80" s="33"/>
      <c r="E80" s="33"/>
      <c r="F80" s="33"/>
      <c r="G80" s="33"/>
      <c r="H80" s="33"/>
      <c r="I80" s="33"/>
      <c r="J80" s="31"/>
      <c r="K80" s="31"/>
      <c r="L80" s="31"/>
      <c r="M80" s="31"/>
      <c r="N80" s="31"/>
      <c r="O80" s="30"/>
      <c r="P80" s="30"/>
    </row>
    <row r="81" spans="1:16" s="26" customFormat="1" ht="12" x14ac:dyDescent="0.2">
      <c r="A81" s="33"/>
      <c r="B81" s="33"/>
      <c r="C81" s="33"/>
      <c r="D81" s="33"/>
      <c r="E81" s="33"/>
      <c r="F81" s="33"/>
      <c r="G81" s="33"/>
      <c r="H81" s="33"/>
      <c r="I81" s="33"/>
      <c r="J81" s="30"/>
      <c r="K81" s="30"/>
      <c r="L81" s="30"/>
      <c r="M81" s="30"/>
      <c r="N81" s="30"/>
      <c r="O81" s="30"/>
      <c r="P81" s="30"/>
    </row>
    <row r="82" spans="1:16" s="26" customFormat="1" ht="12" customHeight="1" x14ac:dyDescent="0.2">
      <c r="A82" s="34" t="s">
        <v>151</v>
      </c>
      <c r="B82" s="34"/>
      <c r="C82" s="34"/>
      <c r="D82" s="34"/>
      <c r="E82" s="34"/>
      <c r="F82" s="34"/>
      <c r="G82" s="34"/>
      <c r="H82" s="34"/>
      <c r="I82" s="34"/>
      <c r="J82" s="28"/>
      <c r="K82" s="28"/>
      <c r="L82" s="28"/>
      <c r="M82" s="28"/>
      <c r="N82" s="28"/>
      <c r="O82" s="28"/>
      <c r="P82" s="28"/>
    </row>
    <row r="83" spans="1:16" s="26" customFormat="1" ht="12" x14ac:dyDescent="0.2">
      <c r="A83" s="34"/>
      <c r="B83" s="34"/>
      <c r="C83" s="34"/>
      <c r="D83" s="34"/>
      <c r="E83" s="34"/>
      <c r="F83" s="34"/>
      <c r="G83" s="34"/>
      <c r="H83" s="34"/>
      <c r="I83" s="34"/>
      <c r="J83" s="28"/>
      <c r="K83" s="28"/>
      <c r="L83" s="28"/>
      <c r="M83" s="28"/>
      <c r="N83" s="28"/>
      <c r="O83" s="28"/>
      <c r="P83" s="28"/>
    </row>
    <row r="84" spans="1:16" s="26" customFormat="1" ht="12" x14ac:dyDescent="0.2">
      <c r="A84" s="34"/>
      <c r="B84" s="34"/>
      <c r="C84" s="34"/>
      <c r="D84" s="34"/>
      <c r="E84" s="34"/>
      <c r="F84" s="34"/>
      <c r="G84" s="34"/>
      <c r="H84" s="34"/>
      <c r="I84" s="34"/>
      <c r="J84" s="28"/>
      <c r="K84" s="28"/>
      <c r="L84" s="28"/>
      <c r="M84" s="28"/>
      <c r="N84" s="28"/>
      <c r="O84" s="28"/>
      <c r="P84" s="28"/>
    </row>
    <row r="85" spans="1:16" s="26" customFormat="1" ht="12" x14ac:dyDescent="0.2">
      <c r="A85" s="34"/>
      <c r="B85" s="34"/>
      <c r="C85" s="34"/>
      <c r="D85" s="34"/>
      <c r="E85" s="34"/>
      <c r="F85" s="34"/>
      <c r="G85" s="34"/>
      <c r="H85" s="34"/>
      <c r="I85" s="34"/>
      <c r="J85" s="28"/>
      <c r="K85" s="28"/>
      <c r="L85" s="28"/>
      <c r="M85" s="28"/>
      <c r="N85" s="28"/>
      <c r="O85" s="28"/>
      <c r="P85" s="28"/>
    </row>
    <row r="86" spans="1:16" s="26" customFormat="1" ht="12" x14ac:dyDescent="0.2">
      <c r="A86" s="34"/>
      <c r="B86" s="34"/>
      <c r="C86" s="34"/>
      <c r="D86" s="34"/>
      <c r="E86" s="34"/>
      <c r="F86" s="34"/>
      <c r="G86" s="34"/>
      <c r="H86" s="34"/>
      <c r="I86" s="34"/>
      <c r="J86" s="28"/>
      <c r="K86" s="28"/>
      <c r="L86" s="28"/>
      <c r="M86" s="28"/>
      <c r="N86" s="28"/>
      <c r="O86" s="28"/>
      <c r="P86" s="28"/>
    </row>
    <row r="87" spans="1:16" s="26" customFormat="1" ht="12" x14ac:dyDescent="0.2">
      <c r="A87" s="34"/>
      <c r="B87" s="34"/>
      <c r="C87" s="34"/>
      <c r="D87" s="34"/>
      <c r="E87" s="34"/>
      <c r="F87" s="34"/>
      <c r="G87" s="34"/>
      <c r="H87" s="34"/>
      <c r="I87" s="34"/>
      <c r="J87" s="28"/>
      <c r="K87" s="28"/>
      <c r="L87" s="28"/>
      <c r="M87" s="28"/>
      <c r="N87" s="28"/>
    </row>
    <row r="88" spans="1:16" s="26" customFormat="1" ht="12" x14ac:dyDescent="0.2">
      <c r="A88" s="34"/>
      <c r="B88" s="34"/>
      <c r="C88" s="34"/>
      <c r="D88" s="34"/>
      <c r="E88" s="34"/>
      <c r="F88" s="34"/>
      <c r="G88" s="34"/>
      <c r="H88" s="34"/>
      <c r="I88" s="34"/>
    </row>
    <row r="89" spans="1:16" s="26" customFormat="1" ht="12" x14ac:dyDescent="0.2">
      <c r="A89" s="34"/>
      <c r="B89" s="34"/>
      <c r="C89" s="34"/>
      <c r="D89" s="34"/>
      <c r="E89" s="34"/>
      <c r="F89" s="34"/>
      <c r="G89" s="34"/>
      <c r="H89" s="34"/>
      <c r="I89" s="34"/>
    </row>
    <row r="90" spans="1:16" s="26" customFormat="1" ht="12" x14ac:dyDescent="0.2">
      <c r="A90" s="27"/>
    </row>
    <row r="91" spans="1:16" s="26" customFormat="1" ht="12" x14ac:dyDescent="0.2">
      <c r="A91" s="27"/>
    </row>
    <row r="92" spans="1:16" s="26" customFormat="1" ht="12" x14ac:dyDescent="0.2">
      <c r="A92" s="27"/>
    </row>
  </sheetData>
  <sortState xmlns:xlrd2="http://schemas.microsoft.com/office/spreadsheetml/2017/richdata2" ref="A2:P76">
    <sortCondition ref="A2:A76"/>
  </sortState>
  <mergeCells count="3">
    <mergeCell ref="A79:I79"/>
    <mergeCell ref="A80:I81"/>
    <mergeCell ref="A82:I89"/>
  </mergeCells>
  <pageMargins left="0.45" right="0.45" top="0.5" bottom="0.5" header="0.3" footer="0.3"/>
  <pageSetup paperSize="3" orientation="landscape" r:id="rId1"/>
  <headerFooter>
    <oddHeader>&amp;C&amp;"Calibri,Bold"Marion County Top Mortgage Lenders (HMDA 2024)</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B742-1E1F-4CB2-AD3B-759CDBEE31AA}">
  <dimension ref="A1:Y94"/>
  <sheetViews>
    <sheetView zoomScale="108" zoomScaleNormal="100" workbookViewId="0">
      <pane ySplit="1" topLeftCell="A76" activePane="bottomLeft" state="frozen"/>
      <selection pane="bottomLeft" activeCell="A77" sqref="A77"/>
    </sheetView>
  </sheetViews>
  <sheetFormatPr defaultRowHeight="15" x14ac:dyDescent="0.25"/>
  <cols>
    <col min="1" max="1" width="25.7109375" style="20" customWidth="1"/>
    <col min="2" max="2" width="15.7109375" customWidth="1"/>
    <col min="3" max="3" width="9.85546875" bestFit="1" customWidth="1"/>
    <col min="5" max="5" width="9.85546875" customWidth="1"/>
    <col min="6" max="6" width="13" customWidth="1"/>
    <col min="9" max="9" width="9.7109375" bestFit="1" customWidth="1"/>
    <col min="14" max="14" width="13.28515625" customWidth="1"/>
    <col min="20" max="20" width="13" customWidth="1"/>
    <col min="22" max="22" width="12.5703125" customWidth="1"/>
    <col min="23" max="23" width="10.85546875" customWidth="1"/>
    <col min="24" max="24" width="11.140625" customWidth="1"/>
    <col min="25" max="25" width="0" hidden="1" customWidth="1"/>
  </cols>
  <sheetData>
    <row r="1" spans="1:25" s="5" customFormat="1" ht="64.5" x14ac:dyDescent="0.25">
      <c r="A1" s="6" t="s">
        <v>104</v>
      </c>
      <c r="B1" s="11" t="s">
        <v>92</v>
      </c>
      <c r="C1" s="7" t="s">
        <v>134</v>
      </c>
      <c r="D1" s="11" t="s">
        <v>93</v>
      </c>
      <c r="E1" s="11" t="s">
        <v>94</v>
      </c>
      <c r="F1" s="11" t="s">
        <v>95</v>
      </c>
      <c r="G1" s="11" t="s">
        <v>96</v>
      </c>
      <c r="H1" s="11" t="s">
        <v>122</v>
      </c>
      <c r="I1" s="11" t="s">
        <v>128</v>
      </c>
      <c r="J1" s="11" t="s">
        <v>97</v>
      </c>
      <c r="K1" s="11" t="s">
        <v>123</v>
      </c>
      <c r="L1" s="11" t="s">
        <v>129</v>
      </c>
      <c r="M1" s="11" t="s">
        <v>98</v>
      </c>
      <c r="N1" s="11" t="s">
        <v>124</v>
      </c>
      <c r="O1" s="11" t="s">
        <v>130</v>
      </c>
      <c r="P1" s="11" t="s">
        <v>99</v>
      </c>
      <c r="Q1" s="11" t="s">
        <v>125</v>
      </c>
      <c r="R1" s="11" t="s">
        <v>131</v>
      </c>
      <c r="S1" s="11" t="s">
        <v>100</v>
      </c>
      <c r="T1" s="11" t="s">
        <v>126</v>
      </c>
      <c r="U1" s="11" t="s">
        <v>132</v>
      </c>
      <c r="V1" s="11" t="s">
        <v>101</v>
      </c>
      <c r="W1" s="11" t="s">
        <v>127</v>
      </c>
      <c r="X1" s="11" t="s">
        <v>133</v>
      </c>
      <c r="Y1" s="11" t="s">
        <v>102</v>
      </c>
    </row>
    <row r="2" spans="1:25" x14ac:dyDescent="0.25">
      <c r="A2" s="12" t="s">
        <v>141</v>
      </c>
      <c r="B2" s="15">
        <v>5110</v>
      </c>
      <c r="C2" s="15">
        <v>79.84375</v>
      </c>
      <c r="D2" s="16">
        <v>64</v>
      </c>
      <c r="E2" s="16">
        <v>6</v>
      </c>
      <c r="F2" s="16">
        <v>58</v>
      </c>
      <c r="G2" s="16">
        <v>41</v>
      </c>
      <c r="H2" s="17">
        <v>0.7068965517241379</v>
      </c>
      <c r="I2" s="17">
        <v>0.21808510638297873</v>
      </c>
      <c r="J2" s="16">
        <v>8</v>
      </c>
      <c r="K2" s="17">
        <v>0.13793103448275862</v>
      </c>
      <c r="L2" s="17">
        <v>0.20512820512820512</v>
      </c>
      <c r="M2" s="16">
        <v>7</v>
      </c>
      <c r="N2" s="17">
        <v>0.1206896551724138</v>
      </c>
      <c r="O2" s="17">
        <v>0.16666666666666666</v>
      </c>
      <c r="P2" s="16">
        <v>0</v>
      </c>
      <c r="Q2" s="17">
        <v>0</v>
      </c>
      <c r="R2" s="17">
        <v>0</v>
      </c>
      <c r="S2" s="16">
        <v>1</v>
      </c>
      <c r="T2" s="17">
        <v>1.7241379310344827E-2</v>
      </c>
      <c r="U2" s="17">
        <v>1</v>
      </c>
      <c r="V2" s="16">
        <v>1</v>
      </c>
      <c r="W2" s="17">
        <v>1.7241379310344827E-2</v>
      </c>
      <c r="X2" s="17">
        <v>0.33333333333333331</v>
      </c>
      <c r="Y2" s="17">
        <v>0.20350877192982456</v>
      </c>
    </row>
    <row r="3" spans="1:25" ht="36" x14ac:dyDescent="0.25">
      <c r="A3" s="13" t="s">
        <v>20</v>
      </c>
      <c r="B3" s="15">
        <v>32490</v>
      </c>
      <c r="C3" s="15">
        <v>232.07142857142858</v>
      </c>
      <c r="D3" s="16">
        <v>140</v>
      </c>
      <c r="E3" s="16">
        <v>10</v>
      </c>
      <c r="F3" s="16">
        <v>130</v>
      </c>
      <c r="G3" s="16">
        <v>90</v>
      </c>
      <c r="H3" s="17">
        <v>0.69230769230769229</v>
      </c>
      <c r="I3" s="17">
        <v>0.78260869565217395</v>
      </c>
      <c r="J3" s="16">
        <v>23</v>
      </c>
      <c r="K3" s="17">
        <v>0.17692307692307693</v>
      </c>
      <c r="L3" s="17">
        <v>0.7931034482758621</v>
      </c>
      <c r="M3" s="16">
        <v>8</v>
      </c>
      <c r="N3" s="17">
        <v>6.1538461538461542E-2</v>
      </c>
      <c r="O3" s="17">
        <v>0.66666666666666663</v>
      </c>
      <c r="P3" s="16">
        <v>4</v>
      </c>
      <c r="Q3" s="17">
        <v>3.0769230769230771E-2</v>
      </c>
      <c r="R3" s="17">
        <v>0.66666666666666663</v>
      </c>
      <c r="S3" s="16">
        <v>0</v>
      </c>
      <c r="T3" s="17">
        <v>0</v>
      </c>
      <c r="U3" s="17">
        <v>0</v>
      </c>
      <c r="V3" s="16">
        <v>0</v>
      </c>
      <c r="W3" s="17">
        <v>0</v>
      </c>
      <c r="X3" s="17">
        <v>0</v>
      </c>
      <c r="Y3" s="17">
        <v>0.77844311377245512</v>
      </c>
    </row>
    <row r="4" spans="1:25" ht="24" x14ac:dyDescent="0.25">
      <c r="A4" s="13" t="s">
        <v>52</v>
      </c>
      <c r="B4" s="15">
        <v>9815</v>
      </c>
      <c r="C4" s="15">
        <v>107.85714285714286</v>
      </c>
      <c r="D4" s="16">
        <v>91</v>
      </c>
      <c r="E4" s="16">
        <v>68</v>
      </c>
      <c r="F4" s="16">
        <v>23</v>
      </c>
      <c r="G4" s="16">
        <v>17</v>
      </c>
      <c r="H4" s="17">
        <v>0.73913043478260865</v>
      </c>
      <c r="I4" s="17">
        <v>0.22368421052631579</v>
      </c>
      <c r="J4" s="16">
        <v>4</v>
      </c>
      <c r="K4" s="17">
        <v>0.17391304347826086</v>
      </c>
      <c r="L4" s="17">
        <v>0.13333333333333333</v>
      </c>
      <c r="M4" s="16">
        <v>0</v>
      </c>
      <c r="N4" s="17">
        <v>0</v>
      </c>
      <c r="O4" s="17">
        <v>0</v>
      </c>
      <c r="P4" s="16">
        <v>1</v>
      </c>
      <c r="Q4" s="17">
        <v>4.3478260869565216E-2</v>
      </c>
      <c r="R4" s="17">
        <v>0.5</v>
      </c>
      <c r="S4" s="16">
        <v>0</v>
      </c>
      <c r="T4" s="17">
        <v>0</v>
      </c>
      <c r="U4" s="17">
        <v>0</v>
      </c>
      <c r="V4" s="16">
        <v>0</v>
      </c>
      <c r="W4" s="17">
        <v>0</v>
      </c>
      <c r="X4" s="17">
        <v>0</v>
      </c>
      <c r="Y4" s="17">
        <v>0.19658119658119658</v>
      </c>
    </row>
    <row r="5" spans="1:25" ht="24" x14ac:dyDescent="0.25">
      <c r="A5" s="13" t="s">
        <v>36</v>
      </c>
      <c r="B5" s="15">
        <v>15300</v>
      </c>
      <c r="C5" s="15">
        <v>166.30434782608697</v>
      </c>
      <c r="D5" s="16">
        <v>92</v>
      </c>
      <c r="E5" s="16">
        <v>7</v>
      </c>
      <c r="F5" s="16">
        <v>85</v>
      </c>
      <c r="G5" s="16">
        <v>49</v>
      </c>
      <c r="H5" s="17">
        <v>0.57647058823529407</v>
      </c>
      <c r="I5" s="17">
        <v>0.39516129032258063</v>
      </c>
      <c r="J5" s="16">
        <v>15</v>
      </c>
      <c r="K5" s="17">
        <v>0.17647058823529413</v>
      </c>
      <c r="L5" s="17">
        <v>0.27777777777777779</v>
      </c>
      <c r="M5" s="16">
        <v>14</v>
      </c>
      <c r="N5" s="17">
        <v>0.16470588235294117</v>
      </c>
      <c r="O5" s="17">
        <v>0.4375</v>
      </c>
      <c r="P5" s="16">
        <v>5</v>
      </c>
      <c r="Q5" s="17">
        <v>5.8823529411764705E-2</v>
      </c>
      <c r="R5" s="17">
        <v>0.26315789473684209</v>
      </c>
      <c r="S5" s="16">
        <v>0</v>
      </c>
      <c r="T5" s="17">
        <v>0</v>
      </c>
      <c r="U5" s="17">
        <v>0</v>
      </c>
      <c r="V5" s="16">
        <v>1</v>
      </c>
      <c r="W5" s="17">
        <v>1.1764705882352941E-2</v>
      </c>
      <c r="X5" s="17">
        <v>1</v>
      </c>
      <c r="Y5" s="17">
        <v>0.36796536796536794</v>
      </c>
    </row>
    <row r="6" spans="1:25" ht="24" x14ac:dyDescent="0.25">
      <c r="A6" s="12" t="s">
        <v>139</v>
      </c>
      <c r="B6" s="15">
        <v>26625</v>
      </c>
      <c r="C6" s="15">
        <v>132.46268656716418</v>
      </c>
      <c r="D6" s="16">
        <v>201</v>
      </c>
      <c r="E6" s="16">
        <v>4</v>
      </c>
      <c r="F6" s="16">
        <v>197</v>
      </c>
      <c r="G6" s="16">
        <v>152</v>
      </c>
      <c r="H6" s="17">
        <v>0.77157360406091369</v>
      </c>
      <c r="I6" s="17">
        <v>0.53333333333333333</v>
      </c>
      <c r="J6" s="16">
        <v>28</v>
      </c>
      <c r="K6" s="17">
        <v>0.14213197969543148</v>
      </c>
      <c r="L6" s="17">
        <v>0.37333333333333335</v>
      </c>
      <c r="M6" s="16">
        <v>8</v>
      </c>
      <c r="N6" s="17">
        <v>4.060913705583756E-2</v>
      </c>
      <c r="O6" s="17">
        <v>0.15384615384615385</v>
      </c>
      <c r="P6" s="16">
        <v>4</v>
      </c>
      <c r="Q6" s="17">
        <v>2.030456852791878E-2</v>
      </c>
      <c r="R6" s="17">
        <v>0.4</v>
      </c>
      <c r="S6" s="16">
        <v>0</v>
      </c>
      <c r="T6" s="17">
        <v>0</v>
      </c>
      <c r="U6" s="17">
        <v>0</v>
      </c>
      <c r="V6" s="16">
        <v>1</v>
      </c>
      <c r="W6" s="17">
        <v>5.076142131979695E-3</v>
      </c>
      <c r="X6" s="17">
        <v>0.5</v>
      </c>
      <c r="Y6" s="17">
        <v>0.45707656612529002</v>
      </c>
    </row>
    <row r="7" spans="1:25" x14ac:dyDescent="0.25">
      <c r="A7" s="13" t="s">
        <v>49</v>
      </c>
      <c r="B7" s="15">
        <v>30380</v>
      </c>
      <c r="C7" s="15">
        <v>183.01204819277109</v>
      </c>
      <c r="D7" s="16">
        <v>166</v>
      </c>
      <c r="E7" s="16">
        <v>14</v>
      </c>
      <c r="F7" s="16">
        <v>152</v>
      </c>
      <c r="G7" s="16">
        <v>81</v>
      </c>
      <c r="H7" s="17">
        <v>0.53289473684210531</v>
      </c>
      <c r="I7" s="17">
        <v>0.38207547169811323</v>
      </c>
      <c r="J7" s="16">
        <v>42</v>
      </c>
      <c r="K7" s="17">
        <v>0.27631578947368424</v>
      </c>
      <c r="L7" s="17">
        <v>0.4</v>
      </c>
      <c r="M7" s="16">
        <v>26</v>
      </c>
      <c r="N7" s="17">
        <v>0.17105263157894737</v>
      </c>
      <c r="O7" s="17">
        <v>0.5</v>
      </c>
      <c r="P7" s="16">
        <v>3</v>
      </c>
      <c r="Q7" s="17">
        <v>1.9736842105263157E-2</v>
      </c>
      <c r="R7" s="17">
        <v>0.27272727272727271</v>
      </c>
      <c r="S7" s="16">
        <v>0</v>
      </c>
      <c r="T7" s="17">
        <v>0</v>
      </c>
      <c r="U7" s="17">
        <v>0</v>
      </c>
      <c r="V7" s="16">
        <v>0</v>
      </c>
      <c r="W7" s="17">
        <v>0</v>
      </c>
      <c r="X7" s="17">
        <v>0</v>
      </c>
      <c r="Y7" s="17">
        <v>0.39895013123359579</v>
      </c>
    </row>
    <row r="8" spans="1:25" ht="24" x14ac:dyDescent="0.25">
      <c r="A8" s="13" t="s">
        <v>29</v>
      </c>
      <c r="B8" s="15">
        <v>14090</v>
      </c>
      <c r="C8" s="15">
        <v>167.73809523809524</v>
      </c>
      <c r="D8" s="16">
        <v>84</v>
      </c>
      <c r="E8" s="16">
        <v>21</v>
      </c>
      <c r="F8" s="16">
        <v>63</v>
      </c>
      <c r="G8" s="16">
        <v>36</v>
      </c>
      <c r="H8" s="17">
        <v>0.5714285714285714</v>
      </c>
      <c r="I8" s="17">
        <v>0.48</v>
      </c>
      <c r="J8" s="16">
        <v>19</v>
      </c>
      <c r="K8" s="17">
        <v>0.30158730158730157</v>
      </c>
      <c r="L8" s="17">
        <v>0.26760563380281688</v>
      </c>
      <c r="M8" s="16">
        <v>5</v>
      </c>
      <c r="N8" s="17">
        <v>7.9365079365079361E-2</v>
      </c>
      <c r="O8" s="17">
        <v>0.35714285714285715</v>
      </c>
      <c r="P8" s="16">
        <v>3</v>
      </c>
      <c r="Q8" s="17">
        <v>4.7619047619047616E-2</v>
      </c>
      <c r="R8" s="17">
        <v>0.5</v>
      </c>
      <c r="S8" s="16">
        <v>0</v>
      </c>
      <c r="T8" s="17">
        <v>0</v>
      </c>
      <c r="U8" s="17">
        <v>0</v>
      </c>
      <c r="V8" s="16">
        <v>0</v>
      </c>
      <c r="W8" s="17">
        <v>0</v>
      </c>
      <c r="X8" s="17">
        <v>0</v>
      </c>
      <c r="Y8" s="17">
        <v>0.37058823529411766</v>
      </c>
    </row>
    <row r="9" spans="1:25" x14ac:dyDescent="0.25">
      <c r="A9" s="12" t="s">
        <v>145</v>
      </c>
      <c r="B9" s="15">
        <v>22790</v>
      </c>
      <c r="C9" s="15">
        <v>207.18181818181819</v>
      </c>
      <c r="D9" s="16">
        <v>110</v>
      </c>
      <c r="E9" s="16">
        <v>41</v>
      </c>
      <c r="F9" s="16">
        <v>69</v>
      </c>
      <c r="G9" s="16">
        <v>55</v>
      </c>
      <c r="H9" s="17">
        <v>0.79710144927536231</v>
      </c>
      <c r="I9" s="17">
        <v>0.73333333333333328</v>
      </c>
      <c r="J9" s="16">
        <v>9</v>
      </c>
      <c r="K9" s="17">
        <v>0.13043478260869565</v>
      </c>
      <c r="L9" s="17">
        <v>0.47368421052631576</v>
      </c>
      <c r="M9" s="16">
        <v>4</v>
      </c>
      <c r="N9" s="17">
        <v>5.7971014492753624E-2</v>
      </c>
      <c r="O9" s="17">
        <v>0.44444444444444442</v>
      </c>
      <c r="P9" s="16">
        <v>1</v>
      </c>
      <c r="Q9" s="17">
        <v>1.4492753623188406E-2</v>
      </c>
      <c r="R9" s="17">
        <v>0.5</v>
      </c>
      <c r="S9" s="16">
        <v>0</v>
      </c>
      <c r="T9" s="17">
        <v>0</v>
      </c>
      <c r="U9" s="17">
        <v>0</v>
      </c>
      <c r="V9" s="16">
        <v>0</v>
      </c>
      <c r="W9" s="17">
        <v>0</v>
      </c>
      <c r="X9" s="17">
        <v>0</v>
      </c>
      <c r="Y9" s="17">
        <v>0.64485981308411211</v>
      </c>
    </row>
    <row r="10" spans="1:25" x14ac:dyDescent="0.25">
      <c r="A10" s="13" t="s">
        <v>0</v>
      </c>
      <c r="B10" s="15">
        <v>9380</v>
      </c>
      <c r="C10" s="15">
        <v>142.12121212121212</v>
      </c>
      <c r="D10" s="16">
        <v>66</v>
      </c>
      <c r="E10" s="16">
        <v>10</v>
      </c>
      <c r="F10" s="16">
        <v>56</v>
      </c>
      <c r="G10" s="16">
        <v>29</v>
      </c>
      <c r="H10" s="17">
        <v>0.5178571428571429</v>
      </c>
      <c r="I10" s="17">
        <v>0.87878787878787878</v>
      </c>
      <c r="J10" s="16">
        <v>20</v>
      </c>
      <c r="K10" s="17">
        <v>0.35714285714285715</v>
      </c>
      <c r="L10" s="17">
        <v>0.625</v>
      </c>
      <c r="M10" s="16">
        <v>4</v>
      </c>
      <c r="N10" s="17">
        <v>7.1428571428571425E-2</v>
      </c>
      <c r="O10" s="17">
        <v>0.5714285714285714</v>
      </c>
      <c r="P10" s="16">
        <v>3</v>
      </c>
      <c r="Q10" s="17">
        <v>5.3571428571428568E-2</v>
      </c>
      <c r="R10" s="17">
        <v>0.6</v>
      </c>
      <c r="S10" s="16">
        <v>0</v>
      </c>
      <c r="T10" s="17">
        <v>0</v>
      </c>
      <c r="U10" s="17">
        <v>0</v>
      </c>
      <c r="V10" s="16">
        <v>0</v>
      </c>
      <c r="W10" s="17">
        <v>0</v>
      </c>
      <c r="X10" s="17">
        <v>0</v>
      </c>
      <c r="Y10" s="17">
        <v>0.72727272727272729</v>
      </c>
    </row>
    <row r="11" spans="1:25" x14ac:dyDescent="0.25">
      <c r="A11" s="13" t="s">
        <v>8</v>
      </c>
      <c r="B11" s="15">
        <v>12610</v>
      </c>
      <c r="C11" s="15">
        <v>191.06060606060606</v>
      </c>
      <c r="D11" s="16">
        <v>66</v>
      </c>
      <c r="E11" s="16">
        <v>9</v>
      </c>
      <c r="F11" s="16">
        <v>57</v>
      </c>
      <c r="G11" s="16">
        <v>35</v>
      </c>
      <c r="H11" s="17">
        <v>0.61403508771929827</v>
      </c>
      <c r="I11" s="17">
        <v>0.59322033898305082</v>
      </c>
      <c r="J11" s="16">
        <v>13</v>
      </c>
      <c r="K11" s="17">
        <v>0.22807017543859648</v>
      </c>
      <c r="L11" s="17">
        <v>0.48148148148148145</v>
      </c>
      <c r="M11" s="16">
        <v>5</v>
      </c>
      <c r="N11" s="17">
        <v>8.771929824561403E-2</v>
      </c>
      <c r="O11" s="17">
        <v>0.55555555555555558</v>
      </c>
      <c r="P11" s="16">
        <v>2</v>
      </c>
      <c r="Q11" s="17">
        <v>3.5087719298245612E-2</v>
      </c>
      <c r="R11" s="17">
        <v>0.66666666666666663</v>
      </c>
      <c r="S11" s="16">
        <v>0</v>
      </c>
      <c r="T11" s="17">
        <v>0</v>
      </c>
      <c r="U11" s="17">
        <v>0</v>
      </c>
      <c r="V11" s="16">
        <v>0</v>
      </c>
      <c r="W11" s="17">
        <v>0</v>
      </c>
      <c r="X11" s="17">
        <v>0</v>
      </c>
      <c r="Y11" s="17">
        <v>0.5643564356435643</v>
      </c>
    </row>
    <row r="12" spans="1:25" ht="24" x14ac:dyDescent="0.25">
      <c r="A12" s="13" t="s">
        <v>55</v>
      </c>
      <c r="B12" s="15">
        <v>92275</v>
      </c>
      <c r="C12" s="15">
        <v>244.76127320954907</v>
      </c>
      <c r="D12" s="16">
        <v>377</v>
      </c>
      <c r="E12" s="16">
        <v>33</v>
      </c>
      <c r="F12" s="16">
        <v>344</v>
      </c>
      <c r="G12" s="16">
        <v>219</v>
      </c>
      <c r="H12" s="17">
        <v>0.63662790697674421</v>
      </c>
      <c r="I12" s="17">
        <v>0.70418006430868163</v>
      </c>
      <c r="J12" s="16">
        <v>37</v>
      </c>
      <c r="K12" s="17">
        <v>0.10755813953488372</v>
      </c>
      <c r="L12" s="17">
        <v>0.71153846153846156</v>
      </c>
      <c r="M12" s="16">
        <v>73</v>
      </c>
      <c r="N12" s="17">
        <v>0.21220930232558138</v>
      </c>
      <c r="O12" s="17">
        <v>0.65765765765765771</v>
      </c>
      <c r="P12" s="16">
        <v>5</v>
      </c>
      <c r="Q12" s="17">
        <v>1.4534883720930232E-2</v>
      </c>
      <c r="R12" s="17">
        <v>0.55555555555555558</v>
      </c>
      <c r="S12" s="16">
        <v>0</v>
      </c>
      <c r="T12" s="17">
        <v>0</v>
      </c>
      <c r="U12" s="17">
        <v>0</v>
      </c>
      <c r="V12" s="16">
        <v>1</v>
      </c>
      <c r="W12" s="17">
        <v>2.9069767441860465E-3</v>
      </c>
      <c r="X12" s="17">
        <v>0.5</v>
      </c>
      <c r="Y12" s="17">
        <v>0.69215291750503016</v>
      </c>
    </row>
    <row r="13" spans="1:25" ht="24" x14ac:dyDescent="0.25">
      <c r="A13" s="13" t="s">
        <v>24</v>
      </c>
      <c r="B13" s="15">
        <v>40665</v>
      </c>
      <c r="C13" s="15">
        <v>330.60975609756099</v>
      </c>
      <c r="D13" s="16">
        <v>123</v>
      </c>
      <c r="E13" s="16">
        <v>9</v>
      </c>
      <c r="F13" s="16">
        <v>114</v>
      </c>
      <c r="G13" s="16">
        <v>35</v>
      </c>
      <c r="H13" s="17">
        <v>0.30701754385964913</v>
      </c>
      <c r="I13" s="17">
        <v>0.89743589743589747</v>
      </c>
      <c r="J13" s="16">
        <v>52</v>
      </c>
      <c r="K13" s="17">
        <v>0.45614035087719296</v>
      </c>
      <c r="L13" s="17">
        <v>0.5</v>
      </c>
      <c r="M13" s="16">
        <v>10</v>
      </c>
      <c r="N13" s="17">
        <v>8.771929824561403E-2</v>
      </c>
      <c r="O13" s="17">
        <v>0.90909090909090906</v>
      </c>
      <c r="P13" s="16">
        <v>15</v>
      </c>
      <c r="Q13" s="17">
        <v>0.13157894736842105</v>
      </c>
      <c r="R13" s="17">
        <v>0.625</v>
      </c>
      <c r="S13" s="16">
        <v>0</v>
      </c>
      <c r="T13" s="17">
        <v>0</v>
      </c>
      <c r="U13" s="17">
        <v>0</v>
      </c>
      <c r="V13" s="16">
        <v>0</v>
      </c>
      <c r="W13" s="17">
        <v>0</v>
      </c>
      <c r="X13" s="17">
        <v>0</v>
      </c>
      <c r="Y13" s="17">
        <v>0.62983425414364635</v>
      </c>
    </row>
    <row r="14" spans="1:25" x14ac:dyDescent="0.25">
      <c r="A14" s="13" t="s">
        <v>62</v>
      </c>
      <c r="B14" s="15">
        <v>7815</v>
      </c>
      <c r="C14" s="15">
        <v>70.405405405405403</v>
      </c>
      <c r="D14" s="16">
        <v>111</v>
      </c>
      <c r="E14" s="16">
        <v>10</v>
      </c>
      <c r="F14" s="16">
        <v>101</v>
      </c>
      <c r="G14" s="16">
        <v>69</v>
      </c>
      <c r="H14" s="17">
        <v>0.68316831683168322</v>
      </c>
      <c r="I14" s="17">
        <v>0.20845921450151059</v>
      </c>
      <c r="J14" s="16">
        <v>19</v>
      </c>
      <c r="K14" s="17">
        <v>0.18811881188118812</v>
      </c>
      <c r="L14" s="17">
        <v>0.20430107526881722</v>
      </c>
      <c r="M14" s="16">
        <v>5</v>
      </c>
      <c r="N14" s="17">
        <v>4.9504950495049507E-2</v>
      </c>
      <c r="O14" s="17">
        <v>7.0422535211267609E-2</v>
      </c>
      <c r="P14" s="16">
        <v>2</v>
      </c>
      <c r="Q14" s="17">
        <v>1.9801980198019802E-2</v>
      </c>
      <c r="R14" s="17">
        <v>6.0606060606060608E-2</v>
      </c>
      <c r="S14" s="16">
        <v>0</v>
      </c>
      <c r="T14" s="17">
        <v>0</v>
      </c>
      <c r="U14" s="17">
        <v>0</v>
      </c>
      <c r="V14" s="16">
        <v>1</v>
      </c>
      <c r="W14" s="17">
        <v>9.9009900990099011E-3</v>
      </c>
      <c r="X14" s="17">
        <v>1</v>
      </c>
      <c r="Y14" s="17">
        <v>0.1853211009174312</v>
      </c>
    </row>
    <row r="15" spans="1:25" ht="24" x14ac:dyDescent="0.25">
      <c r="A15" s="12" t="s">
        <v>137</v>
      </c>
      <c r="B15" s="15">
        <v>92745</v>
      </c>
      <c r="C15" s="15">
        <v>216.1888111888112</v>
      </c>
      <c r="D15" s="16">
        <v>429</v>
      </c>
      <c r="E15" s="16">
        <v>29</v>
      </c>
      <c r="F15" s="16">
        <v>400</v>
      </c>
      <c r="G15" s="16">
        <v>325</v>
      </c>
      <c r="H15" s="17">
        <v>0.8125</v>
      </c>
      <c r="I15" s="17">
        <v>0.75231481481481477</v>
      </c>
      <c r="J15" s="16">
        <v>36</v>
      </c>
      <c r="K15" s="17">
        <v>0.09</v>
      </c>
      <c r="L15" s="17">
        <v>0.61016949152542377</v>
      </c>
      <c r="M15" s="16">
        <v>26</v>
      </c>
      <c r="N15" s="17">
        <v>6.5000000000000002E-2</v>
      </c>
      <c r="O15" s="17">
        <v>0.70270270270270274</v>
      </c>
      <c r="P15" s="16">
        <v>9</v>
      </c>
      <c r="Q15" s="17">
        <v>2.2499999999999999E-2</v>
      </c>
      <c r="R15" s="17">
        <v>0.69230769230769229</v>
      </c>
      <c r="S15" s="16">
        <v>0</v>
      </c>
      <c r="T15" s="17">
        <v>0</v>
      </c>
      <c r="U15" s="17">
        <v>0</v>
      </c>
      <c r="V15" s="16">
        <v>0</v>
      </c>
      <c r="W15" s="17">
        <v>0</v>
      </c>
      <c r="X15" s="17">
        <v>0</v>
      </c>
      <c r="Y15" s="17">
        <v>0.73126142595978061</v>
      </c>
    </row>
    <row r="16" spans="1:25" ht="24" x14ac:dyDescent="0.25">
      <c r="A16" s="13" t="s">
        <v>69</v>
      </c>
      <c r="B16" s="15">
        <v>174905</v>
      </c>
      <c r="C16" s="15">
        <v>201.7358708189158</v>
      </c>
      <c r="D16" s="16">
        <v>867</v>
      </c>
      <c r="E16" s="16">
        <v>176</v>
      </c>
      <c r="F16" s="16">
        <v>691</v>
      </c>
      <c r="G16" s="16">
        <v>447</v>
      </c>
      <c r="H16" s="17">
        <v>0.64688856729377708</v>
      </c>
      <c r="I16" s="17">
        <v>0.82472324723247237</v>
      </c>
      <c r="J16" s="16">
        <v>132</v>
      </c>
      <c r="K16" s="17">
        <v>0.19102749638205499</v>
      </c>
      <c r="L16" s="17">
        <v>0.76744186046511631</v>
      </c>
      <c r="M16" s="16">
        <v>79</v>
      </c>
      <c r="N16" s="17">
        <v>0.11432706222865413</v>
      </c>
      <c r="O16" s="17">
        <v>0.73831775700934577</v>
      </c>
      <c r="P16" s="16">
        <v>18</v>
      </c>
      <c r="Q16" s="17">
        <v>2.6049204052098408E-2</v>
      </c>
      <c r="R16" s="17">
        <v>0.78260869565217395</v>
      </c>
      <c r="S16" s="16">
        <v>0</v>
      </c>
      <c r="T16" s="17">
        <v>0</v>
      </c>
      <c r="U16" s="17">
        <v>0</v>
      </c>
      <c r="V16" s="16">
        <v>3</v>
      </c>
      <c r="W16" s="17">
        <v>4.3415340086830683E-3</v>
      </c>
      <c r="X16" s="17">
        <v>0.75</v>
      </c>
      <c r="Y16" s="17">
        <v>0.79884393063583814</v>
      </c>
    </row>
    <row r="17" spans="1:25" ht="24" x14ac:dyDescent="0.25">
      <c r="A17" s="13" t="s">
        <v>66</v>
      </c>
      <c r="B17" s="15">
        <v>68475</v>
      </c>
      <c r="C17" s="15">
        <v>155.97949886104783</v>
      </c>
      <c r="D17" s="16">
        <v>439</v>
      </c>
      <c r="E17" s="16">
        <v>9</v>
      </c>
      <c r="F17" s="16">
        <v>430</v>
      </c>
      <c r="G17" s="16">
        <v>312</v>
      </c>
      <c r="H17" s="17">
        <v>0.72558139534883725</v>
      </c>
      <c r="I17" s="17">
        <v>0.56419529837251359</v>
      </c>
      <c r="J17" s="16">
        <v>68</v>
      </c>
      <c r="K17" s="17">
        <v>0.15813953488372093</v>
      </c>
      <c r="L17" s="17">
        <v>0.40236686390532544</v>
      </c>
      <c r="M17" s="16">
        <v>39</v>
      </c>
      <c r="N17" s="17">
        <v>9.0697674418604657E-2</v>
      </c>
      <c r="O17" s="17">
        <v>0.38613861386138615</v>
      </c>
      <c r="P17" s="16">
        <v>7</v>
      </c>
      <c r="Q17" s="17">
        <v>1.627906976744186E-2</v>
      </c>
      <c r="R17" s="17">
        <v>0.28000000000000003</v>
      </c>
      <c r="S17" s="16">
        <v>0</v>
      </c>
      <c r="T17" s="17">
        <v>0</v>
      </c>
      <c r="U17" s="17">
        <v>0</v>
      </c>
      <c r="V17" s="16">
        <v>0</v>
      </c>
      <c r="W17" s="17">
        <v>0</v>
      </c>
      <c r="X17" s="17">
        <v>0</v>
      </c>
      <c r="Y17" s="17">
        <v>0.50116550116550118</v>
      </c>
    </row>
    <row r="18" spans="1:25" x14ac:dyDescent="0.25">
      <c r="A18" s="13" t="s">
        <v>31</v>
      </c>
      <c r="B18" s="15">
        <v>5860</v>
      </c>
      <c r="C18" s="15">
        <v>58.6</v>
      </c>
      <c r="D18" s="16">
        <v>100</v>
      </c>
      <c r="E18" s="16">
        <v>12</v>
      </c>
      <c r="F18" s="16">
        <v>88</v>
      </c>
      <c r="G18" s="16">
        <v>58</v>
      </c>
      <c r="H18" s="17">
        <v>0.65909090909090906</v>
      </c>
      <c r="I18" s="17">
        <v>0.5043478260869565</v>
      </c>
      <c r="J18" s="16">
        <v>17</v>
      </c>
      <c r="K18" s="17">
        <v>0.19318181818181818</v>
      </c>
      <c r="L18" s="17">
        <v>0.31481481481481483</v>
      </c>
      <c r="M18" s="16">
        <v>8</v>
      </c>
      <c r="N18" s="17">
        <v>9.0909090909090912E-2</v>
      </c>
      <c r="O18" s="17">
        <v>0.5714285714285714</v>
      </c>
      <c r="P18" s="16">
        <v>2</v>
      </c>
      <c r="Q18" s="17">
        <v>2.2727272727272728E-2</v>
      </c>
      <c r="R18" s="17">
        <v>1</v>
      </c>
      <c r="S18" s="16">
        <v>0</v>
      </c>
      <c r="T18" s="17">
        <v>0</v>
      </c>
      <c r="U18" s="17">
        <v>0</v>
      </c>
      <c r="V18" s="16">
        <v>0</v>
      </c>
      <c r="W18" s="17">
        <v>0</v>
      </c>
      <c r="X18" s="17">
        <v>0</v>
      </c>
      <c r="Y18" s="17">
        <v>0.45360824742268041</v>
      </c>
    </row>
    <row r="19" spans="1:25" ht="24" x14ac:dyDescent="0.25">
      <c r="A19" s="13" t="s">
        <v>26</v>
      </c>
      <c r="B19" s="15">
        <v>9500</v>
      </c>
      <c r="C19" s="15">
        <v>76.612903225806448</v>
      </c>
      <c r="D19" s="16">
        <v>124</v>
      </c>
      <c r="E19" s="16">
        <v>6</v>
      </c>
      <c r="F19" s="16">
        <v>118</v>
      </c>
      <c r="G19" s="16">
        <v>74</v>
      </c>
      <c r="H19" s="17">
        <v>0.6271186440677966</v>
      </c>
      <c r="I19" s="17">
        <v>0.75510204081632648</v>
      </c>
      <c r="J19" s="16">
        <v>29</v>
      </c>
      <c r="K19" s="17">
        <v>0.24576271186440679</v>
      </c>
      <c r="L19" s="17">
        <v>0.5178571428571429</v>
      </c>
      <c r="M19" s="16">
        <v>12</v>
      </c>
      <c r="N19" s="17">
        <v>0.10169491525423729</v>
      </c>
      <c r="O19" s="17">
        <v>0.54545454545454541</v>
      </c>
      <c r="P19" s="16">
        <v>2</v>
      </c>
      <c r="Q19" s="17">
        <v>1.6949152542372881E-2</v>
      </c>
      <c r="R19" s="17">
        <v>1</v>
      </c>
      <c r="S19" s="16">
        <v>0</v>
      </c>
      <c r="T19" s="17">
        <v>0</v>
      </c>
      <c r="U19" s="17">
        <v>0</v>
      </c>
      <c r="V19" s="16">
        <v>0</v>
      </c>
      <c r="W19" s="17">
        <v>0</v>
      </c>
      <c r="X19" s="17">
        <v>0</v>
      </c>
      <c r="Y19" s="17">
        <v>0.65555555555555556</v>
      </c>
    </row>
    <row r="20" spans="1:25" ht="24" x14ac:dyDescent="0.25">
      <c r="A20" s="13" t="s">
        <v>25</v>
      </c>
      <c r="B20" s="15">
        <v>34695</v>
      </c>
      <c r="C20" s="15">
        <v>246.06382978723406</v>
      </c>
      <c r="D20" s="16">
        <v>141</v>
      </c>
      <c r="E20" s="16">
        <v>9</v>
      </c>
      <c r="F20" s="16">
        <v>132</v>
      </c>
      <c r="G20" s="16">
        <v>47</v>
      </c>
      <c r="H20" s="17">
        <v>0.35606060606060608</v>
      </c>
      <c r="I20" s="17">
        <v>0.734375</v>
      </c>
      <c r="J20" s="16">
        <v>9</v>
      </c>
      <c r="K20" s="17">
        <v>6.8181818181818177E-2</v>
      </c>
      <c r="L20" s="17">
        <v>0.42857142857142855</v>
      </c>
      <c r="M20" s="16">
        <v>11</v>
      </c>
      <c r="N20" s="17">
        <v>8.3333333333333329E-2</v>
      </c>
      <c r="O20" s="17">
        <v>0.84615384615384615</v>
      </c>
      <c r="P20" s="16">
        <v>64</v>
      </c>
      <c r="Q20" s="17">
        <v>0.48484848484848486</v>
      </c>
      <c r="R20" s="17">
        <v>0.75294117647058822</v>
      </c>
      <c r="S20" s="16">
        <v>0</v>
      </c>
      <c r="T20" s="17">
        <v>0</v>
      </c>
      <c r="U20" s="17">
        <v>0</v>
      </c>
      <c r="V20" s="16">
        <v>0</v>
      </c>
      <c r="W20" s="17">
        <v>0</v>
      </c>
      <c r="X20" s="17">
        <v>0</v>
      </c>
      <c r="Y20" s="17">
        <v>0.71739130434782605</v>
      </c>
    </row>
    <row r="21" spans="1:25" x14ac:dyDescent="0.25">
      <c r="A21" s="13" t="s">
        <v>41</v>
      </c>
      <c r="B21" s="15">
        <v>21940</v>
      </c>
      <c r="C21" s="15">
        <v>135.4320987654321</v>
      </c>
      <c r="D21" s="16">
        <v>162</v>
      </c>
      <c r="E21" s="16">
        <v>17</v>
      </c>
      <c r="F21" s="16">
        <v>145</v>
      </c>
      <c r="G21" s="16">
        <v>109</v>
      </c>
      <c r="H21" s="17">
        <v>0.75172413793103443</v>
      </c>
      <c r="I21" s="17">
        <v>0.63742690058479534</v>
      </c>
      <c r="J21" s="16">
        <v>22</v>
      </c>
      <c r="K21" s="17">
        <v>0.15172413793103448</v>
      </c>
      <c r="L21" s="17">
        <v>0.3235294117647059</v>
      </c>
      <c r="M21" s="16">
        <v>10</v>
      </c>
      <c r="N21" s="17">
        <v>6.8965517241379309E-2</v>
      </c>
      <c r="O21" s="17">
        <v>0.45454545454545453</v>
      </c>
      <c r="P21" s="16">
        <v>2</v>
      </c>
      <c r="Q21" s="17">
        <v>1.3793103448275862E-2</v>
      </c>
      <c r="R21" s="17">
        <v>0.2857142857142857</v>
      </c>
      <c r="S21" s="16">
        <v>0</v>
      </c>
      <c r="T21" s="17">
        <v>0</v>
      </c>
      <c r="U21" s="17">
        <v>0</v>
      </c>
      <c r="V21" s="16">
        <v>1</v>
      </c>
      <c r="W21" s="17">
        <v>6.8965517241379309E-3</v>
      </c>
      <c r="X21" s="17">
        <v>1</v>
      </c>
      <c r="Y21" s="17">
        <v>0.53113553113553114</v>
      </c>
    </row>
    <row r="22" spans="1:25" x14ac:dyDescent="0.25">
      <c r="A22" s="12" t="s">
        <v>140</v>
      </c>
      <c r="B22" s="15">
        <v>54760</v>
      </c>
      <c r="C22" s="15">
        <v>205.86466165413535</v>
      </c>
      <c r="D22" s="16">
        <v>266</v>
      </c>
      <c r="E22" s="16">
        <v>86</v>
      </c>
      <c r="F22" s="16">
        <v>180</v>
      </c>
      <c r="G22" s="16">
        <v>114</v>
      </c>
      <c r="H22" s="17">
        <v>0.6333333333333333</v>
      </c>
      <c r="I22" s="17">
        <v>0.66279069767441856</v>
      </c>
      <c r="J22" s="16">
        <v>37</v>
      </c>
      <c r="K22" s="17">
        <v>0.20555555555555555</v>
      </c>
      <c r="L22" s="17">
        <v>0.45121951219512196</v>
      </c>
      <c r="M22" s="16">
        <v>19</v>
      </c>
      <c r="N22" s="17">
        <v>0.10555555555555556</v>
      </c>
      <c r="O22" s="17">
        <v>0.5757575757575758</v>
      </c>
      <c r="P22" s="16">
        <v>10</v>
      </c>
      <c r="Q22" s="17">
        <v>5.5555555555555552E-2</v>
      </c>
      <c r="R22" s="17">
        <v>0.83333333333333337</v>
      </c>
      <c r="S22" s="16">
        <v>0</v>
      </c>
      <c r="T22" s="17">
        <v>0</v>
      </c>
      <c r="U22" s="17">
        <v>0</v>
      </c>
      <c r="V22" s="16">
        <v>0</v>
      </c>
      <c r="W22" s="17">
        <v>0</v>
      </c>
      <c r="X22" s="17">
        <v>0</v>
      </c>
      <c r="Y22" s="17">
        <v>0.59800664451827246</v>
      </c>
    </row>
    <row r="23" spans="1:25" x14ac:dyDescent="0.25">
      <c r="A23" s="13" t="s">
        <v>10</v>
      </c>
      <c r="B23" s="15">
        <v>14975</v>
      </c>
      <c r="C23" s="15">
        <v>223.50746268656715</v>
      </c>
      <c r="D23" s="16">
        <v>67</v>
      </c>
      <c r="E23" s="16">
        <v>4</v>
      </c>
      <c r="F23" s="16">
        <v>63</v>
      </c>
      <c r="G23" s="16">
        <v>41</v>
      </c>
      <c r="H23" s="17">
        <v>0.65079365079365081</v>
      </c>
      <c r="I23" s="17">
        <v>0.57746478873239437</v>
      </c>
      <c r="J23" s="16">
        <v>10</v>
      </c>
      <c r="K23" s="17">
        <v>0.15873015873015872</v>
      </c>
      <c r="L23" s="17">
        <v>0.55555555555555558</v>
      </c>
      <c r="M23" s="16">
        <v>10</v>
      </c>
      <c r="N23" s="17">
        <v>0.15873015873015872</v>
      </c>
      <c r="O23" s="17">
        <v>0.55555555555555558</v>
      </c>
      <c r="P23" s="16">
        <v>1</v>
      </c>
      <c r="Q23" s="17">
        <v>1.5873015873015872E-2</v>
      </c>
      <c r="R23" s="17">
        <v>0.5</v>
      </c>
      <c r="S23" s="16">
        <v>0</v>
      </c>
      <c r="T23" s="17">
        <v>0</v>
      </c>
      <c r="U23" s="17">
        <v>0</v>
      </c>
      <c r="V23" s="16">
        <v>1</v>
      </c>
      <c r="W23" s="17">
        <v>1.5873015873015872E-2</v>
      </c>
      <c r="X23" s="17">
        <v>1</v>
      </c>
      <c r="Y23" s="17">
        <v>0.57272727272727275</v>
      </c>
    </row>
    <row r="24" spans="1:25" x14ac:dyDescent="0.25">
      <c r="A24" s="13" t="s">
        <v>61</v>
      </c>
      <c r="B24" s="15">
        <v>56465</v>
      </c>
      <c r="C24" s="15">
        <v>146.66233766233765</v>
      </c>
      <c r="D24" s="16">
        <v>385</v>
      </c>
      <c r="E24" s="16">
        <v>49</v>
      </c>
      <c r="F24" s="16">
        <v>336</v>
      </c>
      <c r="G24" s="16">
        <v>251</v>
      </c>
      <c r="H24" s="17">
        <v>0.74702380952380953</v>
      </c>
      <c r="I24" s="17">
        <v>0.62907268170426067</v>
      </c>
      <c r="J24" s="16">
        <v>58</v>
      </c>
      <c r="K24" s="17">
        <v>0.17261904761904762</v>
      </c>
      <c r="L24" s="17">
        <v>0.54205607476635509</v>
      </c>
      <c r="M24" s="16">
        <v>11</v>
      </c>
      <c r="N24" s="17">
        <v>3.273809523809524E-2</v>
      </c>
      <c r="O24" s="17">
        <v>0.31428571428571428</v>
      </c>
      <c r="P24" s="16">
        <v>11</v>
      </c>
      <c r="Q24" s="17">
        <v>3.273809523809524E-2</v>
      </c>
      <c r="R24" s="17">
        <v>0.57894736842105265</v>
      </c>
      <c r="S24" s="16">
        <v>1</v>
      </c>
      <c r="T24" s="17">
        <v>2.976190476190476E-3</v>
      </c>
      <c r="U24" s="17">
        <v>0.5</v>
      </c>
      <c r="V24" s="16">
        <v>0</v>
      </c>
      <c r="W24" s="17">
        <v>0</v>
      </c>
      <c r="X24" s="17">
        <v>0</v>
      </c>
      <c r="Y24" s="17">
        <v>0.58947368421052626</v>
      </c>
    </row>
    <row r="25" spans="1:25" ht="24" x14ac:dyDescent="0.25">
      <c r="A25" s="13" t="s">
        <v>57</v>
      </c>
      <c r="B25" s="15">
        <v>67810</v>
      </c>
      <c r="C25" s="15">
        <v>229.08783783783784</v>
      </c>
      <c r="D25" s="16">
        <v>296</v>
      </c>
      <c r="E25" s="16">
        <v>21</v>
      </c>
      <c r="F25" s="16">
        <v>275</v>
      </c>
      <c r="G25" s="16">
        <v>146</v>
      </c>
      <c r="H25" s="17">
        <v>0.53090909090909089</v>
      </c>
      <c r="I25" s="17">
        <v>0.5195729537366548</v>
      </c>
      <c r="J25" s="16">
        <v>90</v>
      </c>
      <c r="K25" s="17">
        <v>0.32727272727272727</v>
      </c>
      <c r="L25" s="17">
        <v>0.5056179775280899</v>
      </c>
      <c r="M25" s="16">
        <v>20</v>
      </c>
      <c r="N25" s="17">
        <v>7.2727272727272724E-2</v>
      </c>
      <c r="O25" s="17">
        <v>0.46511627906976744</v>
      </c>
      <c r="P25" s="16">
        <v>13</v>
      </c>
      <c r="Q25" s="17">
        <v>4.7272727272727272E-2</v>
      </c>
      <c r="R25" s="17">
        <v>0.72222222222222221</v>
      </c>
      <c r="S25" s="16">
        <v>0</v>
      </c>
      <c r="T25" s="17">
        <v>0</v>
      </c>
      <c r="U25" s="17">
        <v>0</v>
      </c>
      <c r="V25" s="16">
        <v>2</v>
      </c>
      <c r="W25" s="17">
        <v>7.2727272727272727E-3</v>
      </c>
      <c r="X25" s="17">
        <v>0.5</v>
      </c>
      <c r="Y25" s="17">
        <v>0.51691729323308266</v>
      </c>
    </row>
    <row r="26" spans="1:25" x14ac:dyDescent="0.25">
      <c r="A26" s="13" t="s">
        <v>38</v>
      </c>
      <c r="B26" s="15">
        <v>16080</v>
      </c>
      <c r="C26" s="15">
        <v>134</v>
      </c>
      <c r="D26" s="16">
        <v>120</v>
      </c>
      <c r="E26" s="16">
        <v>4</v>
      </c>
      <c r="F26" s="16">
        <v>116</v>
      </c>
      <c r="G26" s="16">
        <v>84</v>
      </c>
      <c r="H26" s="17">
        <v>0.72413793103448276</v>
      </c>
      <c r="I26" s="17">
        <v>0.48</v>
      </c>
      <c r="J26" s="16">
        <v>28</v>
      </c>
      <c r="K26" s="17">
        <v>0.2413793103448276</v>
      </c>
      <c r="L26" s="17">
        <v>0.36842105263157893</v>
      </c>
      <c r="M26" s="16">
        <v>2</v>
      </c>
      <c r="N26" s="17">
        <v>1.7241379310344827E-2</v>
      </c>
      <c r="O26" s="17">
        <v>1</v>
      </c>
      <c r="P26" s="16">
        <v>0</v>
      </c>
      <c r="Q26" s="17">
        <v>0</v>
      </c>
      <c r="R26" s="17">
        <v>0</v>
      </c>
      <c r="S26" s="16">
        <v>0</v>
      </c>
      <c r="T26" s="17">
        <v>0</v>
      </c>
      <c r="U26" s="17">
        <v>0</v>
      </c>
      <c r="V26" s="16">
        <v>0</v>
      </c>
      <c r="W26" s="17">
        <v>0</v>
      </c>
      <c r="X26" s="17">
        <v>0</v>
      </c>
      <c r="Y26" s="17">
        <v>0.45490196078431372</v>
      </c>
    </row>
    <row r="27" spans="1:25" x14ac:dyDescent="0.25">
      <c r="A27" s="13" t="s">
        <v>21</v>
      </c>
      <c r="B27" s="15">
        <v>29635</v>
      </c>
      <c r="C27" s="15">
        <v>262.25663716814159</v>
      </c>
      <c r="D27" s="16">
        <v>113</v>
      </c>
      <c r="E27" s="16">
        <v>11</v>
      </c>
      <c r="F27" s="16">
        <v>102</v>
      </c>
      <c r="G27" s="16">
        <v>68</v>
      </c>
      <c r="H27" s="17">
        <v>0.66666666666666663</v>
      </c>
      <c r="I27" s="17">
        <v>0.64761904761904765</v>
      </c>
      <c r="J27" s="16">
        <v>8</v>
      </c>
      <c r="K27" s="17">
        <v>7.8431372549019607E-2</v>
      </c>
      <c r="L27" s="17">
        <v>0.44444444444444442</v>
      </c>
      <c r="M27" s="16">
        <v>8</v>
      </c>
      <c r="N27" s="17">
        <v>7.8431372549019607E-2</v>
      </c>
      <c r="O27" s="17">
        <v>0.5714285714285714</v>
      </c>
      <c r="P27" s="16">
        <v>15</v>
      </c>
      <c r="Q27" s="17">
        <v>0.14705882352941177</v>
      </c>
      <c r="R27" s="17">
        <v>0.55555555555555558</v>
      </c>
      <c r="S27" s="16">
        <v>0</v>
      </c>
      <c r="T27" s="17">
        <v>0</v>
      </c>
      <c r="U27" s="17">
        <v>0</v>
      </c>
      <c r="V27" s="16">
        <v>0</v>
      </c>
      <c r="W27" s="17">
        <v>0</v>
      </c>
      <c r="X27" s="17">
        <v>0</v>
      </c>
      <c r="Y27" s="17">
        <v>0.6107784431137725</v>
      </c>
    </row>
    <row r="28" spans="1:25" x14ac:dyDescent="0.25">
      <c r="A28" s="13" t="s">
        <v>43</v>
      </c>
      <c r="B28" s="15">
        <v>57610</v>
      </c>
      <c r="C28" s="15">
        <v>216.57894736842104</v>
      </c>
      <c r="D28" s="16">
        <v>266</v>
      </c>
      <c r="E28" s="16">
        <v>51</v>
      </c>
      <c r="F28" s="16">
        <v>215</v>
      </c>
      <c r="G28" s="16">
        <v>131</v>
      </c>
      <c r="H28" s="17">
        <v>0.6093023255813953</v>
      </c>
      <c r="I28" s="17">
        <v>0.83974358974358976</v>
      </c>
      <c r="J28" s="16">
        <v>38</v>
      </c>
      <c r="K28" s="17">
        <v>0.17674418604651163</v>
      </c>
      <c r="L28" s="17">
        <v>0.76</v>
      </c>
      <c r="M28" s="16">
        <v>35</v>
      </c>
      <c r="N28" s="17">
        <v>0.16279069767441862</v>
      </c>
      <c r="O28" s="17">
        <v>0.67307692307692313</v>
      </c>
      <c r="P28" s="16">
        <v>4</v>
      </c>
      <c r="Q28" s="17">
        <v>1.8604651162790697E-2</v>
      </c>
      <c r="R28" s="17">
        <v>0.66666666666666663</v>
      </c>
      <c r="S28" s="16">
        <v>1</v>
      </c>
      <c r="T28" s="17">
        <v>4.6511627906976744E-3</v>
      </c>
      <c r="U28" s="17">
        <v>0.5</v>
      </c>
      <c r="V28" s="16">
        <v>0</v>
      </c>
      <c r="W28" s="17">
        <v>0</v>
      </c>
      <c r="X28" s="17">
        <v>0</v>
      </c>
      <c r="Y28" s="17">
        <v>0.78754578754578752</v>
      </c>
    </row>
    <row r="29" spans="1:25" x14ac:dyDescent="0.25">
      <c r="A29" s="13" t="s">
        <v>65</v>
      </c>
      <c r="B29" s="15">
        <v>138890</v>
      </c>
      <c r="C29" s="15">
        <v>240.29411764705881</v>
      </c>
      <c r="D29" s="16">
        <v>578</v>
      </c>
      <c r="E29" s="16">
        <v>38</v>
      </c>
      <c r="F29" s="16">
        <v>540</v>
      </c>
      <c r="G29" s="16">
        <v>399</v>
      </c>
      <c r="H29" s="17">
        <v>0.73888888888888893</v>
      </c>
      <c r="I29" s="17">
        <v>0.81262729124236255</v>
      </c>
      <c r="J29" s="16">
        <v>78</v>
      </c>
      <c r="K29" s="17">
        <v>0.14444444444444443</v>
      </c>
      <c r="L29" s="17">
        <v>0.75</v>
      </c>
      <c r="M29" s="16">
        <v>43</v>
      </c>
      <c r="N29" s="17">
        <v>7.9629629629629634E-2</v>
      </c>
      <c r="O29" s="17">
        <v>0.79629629629629628</v>
      </c>
      <c r="P29" s="16">
        <v>15</v>
      </c>
      <c r="Q29" s="17">
        <v>2.7777777777777776E-2</v>
      </c>
      <c r="R29" s="17">
        <v>0.78947368421052633</v>
      </c>
      <c r="S29" s="16">
        <v>2</v>
      </c>
      <c r="T29" s="17">
        <v>3.7037037037037038E-3</v>
      </c>
      <c r="U29" s="17">
        <v>1</v>
      </c>
      <c r="V29" s="16">
        <v>0</v>
      </c>
      <c r="W29" s="17">
        <v>0</v>
      </c>
      <c r="X29" s="17">
        <v>0</v>
      </c>
      <c r="Y29" s="17">
        <v>0.79763663220088621</v>
      </c>
    </row>
    <row r="30" spans="1:25" ht="24" x14ac:dyDescent="0.25">
      <c r="A30" s="13" t="s">
        <v>16</v>
      </c>
      <c r="B30" s="15">
        <v>29550</v>
      </c>
      <c r="C30" s="15">
        <v>242.21311475409837</v>
      </c>
      <c r="D30" s="16">
        <v>122</v>
      </c>
      <c r="E30" s="16">
        <v>10</v>
      </c>
      <c r="F30" s="16">
        <v>112</v>
      </c>
      <c r="G30" s="16">
        <v>82</v>
      </c>
      <c r="H30" s="17">
        <v>0.7321428571428571</v>
      </c>
      <c r="I30" s="17">
        <v>0.81188118811881194</v>
      </c>
      <c r="J30" s="16">
        <v>15</v>
      </c>
      <c r="K30" s="17">
        <v>0.13392857142857142</v>
      </c>
      <c r="L30" s="17">
        <v>0.78947368421052633</v>
      </c>
      <c r="M30" s="16">
        <v>11</v>
      </c>
      <c r="N30" s="17">
        <v>9.8214285714285712E-2</v>
      </c>
      <c r="O30" s="17">
        <v>0.91666666666666663</v>
      </c>
      <c r="P30" s="16">
        <v>4</v>
      </c>
      <c r="Q30" s="17">
        <v>3.5714285714285712E-2</v>
      </c>
      <c r="R30" s="17">
        <v>0.8</v>
      </c>
      <c r="S30" s="16">
        <v>0</v>
      </c>
      <c r="T30" s="17">
        <v>0</v>
      </c>
      <c r="U30" s="17">
        <v>0</v>
      </c>
      <c r="V30" s="16">
        <v>0</v>
      </c>
      <c r="W30" s="17">
        <v>0</v>
      </c>
      <c r="X30" s="17">
        <v>0</v>
      </c>
      <c r="Y30" s="17">
        <v>0.81751824817518248</v>
      </c>
    </row>
    <row r="31" spans="1:25" x14ac:dyDescent="0.25">
      <c r="A31" s="12" t="s">
        <v>144</v>
      </c>
      <c r="B31" s="15">
        <v>26650</v>
      </c>
      <c r="C31" s="15">
        <v>198.88059701492537</v>
      </c>
      <c r="D31" s="16">
        <v>134</v>
      </c>
      <c r="E31" s="16">
        <v>11</v>
      </c>
      <c r="F31" s="16">
        <v>123</v>
      </c>
      <c r="G31" s="16">
        <v>106</v>
      </c>
      <c r="H31" s="17">
        <v>0.86178861788617889</v>
      </c>
      <c r="I31" s="17">
        <v>0.70198675496688745</v>
      </c>
      <c r="J31" s="16">
        <v>11</v>
      </c>
      <c r="K31" s="17">
        <v>8.943089430894309E-2</v>
      </c>
      <c r="L31" s="17">
        <v>0.30555555555555558</v>
      </c>
      <c r="M31" s="16">
        <v>6</v>
      </c>
      <c r="N31" s="17">
        <v>4.878048780487805E-2</v>
      </c>
      <c r="O31" s="17">
        <v>0.75</v>
      </c>
      <c r="P31" s="16">
        <v>0</v>
      </c>
      <c r="Q31" s="17">
        <v>0</v>
      </c>
      <c r="R31" s="17">
        <v>0</v>
      </c>
      <c r="S31" s="16">
        <v>0</v>
      </c>
      <c r="T31" s="17">
        <v>0</v>
      </c>
      <c r="U31" s="17">
        <v>0</v>
      </c>
      <c r="V31" s="16">
        <v>0</v>
      </c>
      <c r="W31" s="17">
        <v>0</v>
      </c>
      <c r="X31" s="17">
        <v>0</v>
      </c>
      <c r="Y31" s="17">
        <v>0.62755102040816324</v>
      </c>
    </row>
    <row r="32" spans="1:25" ht="24" x14ac:dyDescent="0.25">
      <c r="A32" s="13" t="s">
        <v>17</v>
      </c>
      <c r="B32" s="15">
        <v>29430</v>
      </c>
      <c r="C32" s="15">
        <v>258.15789473684208</v>
      </c>
      <c r="D32" s="16">
        <v>114</v>
      </c>
      <c r="E32" s="16">
        <v>12</v>
      </c>
      <c r="F32" s="16">
        <v>102</v>
      </c>
      <c r="G32" s="16">
        <v>79</v>
      </c>
      <c r="H32" s="17">
        <v>0.77450980392156865</v>
      </c>
      <c r="I32" s="17">
        <v>0.71818181818181814</v>
      </c>
      <c r="J32" s="16">
        <v>8</v>
      </c>
      <c r="K32" s="17">
        <v>7.8431372549019607E-2</v>
      </c>
      <c r="L32" s="17">
        <v>0.61538461538461542</v>
      </c>
      <c r="M32" s="16">
        <v>10</v>
      </c>
      <c r="N32" s="17">
        <v>9.8039215686274508E-2</v>
      </c>
      <c r="O32" s="17">
        <v>0.76923076923076927</v>
      </c>
      <c r="P32" s="16">
        <v>2</v>
      </c>
      <c r="Q32" s="17">
        <v>1.9607843137254902E-2</v>
      </c>
      <c r="R32" s="17">
        <v>0.5</v>
      </c>
      <c r="S32" s="16">
        <v>0</v>
      </c>
      <c r="T32" s="17">
        <v>0</v>
      </c>
      <c r="U32" s="17">
        <v>0</v>
      </c>
      <c r="V32" s="16">
        <v>1</v>
      </c>
      <c r="W32" s="17">
        <v>9.8039215686274508E-3</v>
      </c>
      <c r="X32" s="17">
        <v>1</v>
      </c>
      <c r="Y32" s="17">
        <v>0.70833333333333337</v>
      </c>
    </row>
    <row r="33" spans="1:25" ht="24" x14ac:dyDescent="0.25">
      <c r="A33" s="13" t="s">
        <v>70</v>
      </c>
      <c r="B33" s="15">
        <v>68920</v>
      </c>
      <c r="C33" s="15">
        <v>96.526610644257701</v>
      </c>
      <c r="D33" s="16">
        <v>714</v>
      </c>
      <c r="E33" s="16">
        <v>42</v>
      </c>
      <c r="F33" s="16">
        <v>672</v>
      </c>
      <c r="G33" s="16">
        <v>495</v>
      </c>
      <c r="H33" s="17">
        <v>0.7366071428571429</v>
      </c>
      <c r="I33" s="17">
        <v>0.66621803499327048</v>
      </c>
      <c r="J33" s="16">
        <v>94</v>
      </c>
      <c r="K33" s="17">
        <v>0.13988095238095238</v>
      </c>
      <c r="L33" s="17">
        <v>0.52222222222222225</v>
      </c>
      <c r="M33" s="16">
        <v>21</v>
      </c>
      <c r="N33" s="17">
        <v>3.125E-2</v>
      </c>
      <c r="O33" s="17">
        <v>0.36842105263157893</v>
      </c>
      <c r="P33" s="16">
        <v>54</v>
      </c>
      <c r="Q33" s="17">
        <v>8.0357142857142863E-2</v>
      </c>
      <c r="R33" s="17">
        <v>0.42857142857142855</v>
      </c>
      <c r="S33" s="16">
        <v>2</v>
      </c>
      <c r="T33" s="17">
        <v>2.976190476190476E-3</v>
      </c>
      <c r="U33" s="17">
        <v>0.5</v>
      </c>
      <c r="V33" s="16">
        <v>1</v>
      </c>
      <c r="W33" s="17">
        <v>1.488095238095238E-3</v>
      </c>
      <c r="X33" s="17">
        <v>0.5</v>
      </c>
      <c r="Y33" s="17">
        <v>0.59733333333333338</v>
      </c>
    </row>
    <row r="34" spans="1:25" ht="24" x14ac:dyDescent="0.25">
      <c r="A34" s="13" t="s">
        <v>64</v>
      </c>
      <c r="B34" s="15">
        <v>105530</v>
      </c>
      <c r="C34" s="15">
        <v>225.491452991453</v>
      </c>
      <c r="D34" s="16">
        <v>468</v>
      </c>
      <c r="E34" s="16">
        <v>19</v>
      </c>
      <c r="F34" s="16">
        <v>449</v>
      </c>
      <c r="G34" s="16">
        <v>280</v>
      </c>
      <c r="H34" s="17">
        <v>0.62360801781737196</v>
      </c>
      <c r="I34" s="17">
        <v>0.71611253196930946</v>
      </c>
      <c r="J34" s="16">
        <v>64</v>
      </c>
      <c r="K34" s="17">
        <v>0.14253897550111358</v>
      </c>
      <c r="L34" s="17">
        <v>0.48854961832061067</v>
      </c>
      <c r="M34" s="16">
        <v>64</v>
      </c>
      <c r="N34" s="17">
        <v>0.14253897550111358</v>
      </c>
      <c r="O34" s="17">
        <v>0.56140350877192979</v>
      </c>
      <c r="P34" s="16">
        <v>31</v>
      </c>
      <c r="Q34" s="17">
        <v>6.9042316258351888E-2</v>
      </c>
      <c r="R34" s="17">
        <v>0.65957446808510634</v>
      </c>
      <c r="S34" s="16">
        <v>1</v>
      </c>
      <c r="T34" s="17">
        <v>2.2271714922048997E-3</v>
      </c>
      <c r="U34" s="17">
        <v>1</v>
      </c>
      <c r="V34" s="16">
        <v>1</v>
      </c>
      <c r="W34" s="17">
        <v>2.2271714922048997E-3</v>
      </c>
      <c r="X34" s="17">
        <v>0.33333333333333331</v>
      </c>
      <c r="Y34" s="17">
        <v>0.64511494252873558</v>
      </c>
    </row>
    <row r="35" spans="1:25" x14ac:dyDescent="0.25">
      <c r="A35" s="13" t="s">
        <v>23</v>
      </c>
      <c r="B35" s="15">
        <v>18270</v>
      </c>
      <c r="C35" s="15">
        <v>175.67307692307693</v>
      </c>
      <c r="D35" s="16">
        <v>104</v>
      </c>
      <c r="E35" s="16">
        <v>10</v>
      </c>
      <c r="F35" s="16">
        <v>94</v>
      </c>
      <c r="G35" s="16">
        <v>47</v>
      </c>
      <c r="H35" s="17">
        <v>0.5</v>
      </c>
      <c r="I35" s="17">
        <v>0.58750000000000002</v>
      </c>
      <c r="J35" s="16">
        <v>26</v>
      </c>
      <c r="K35" s="17">
        <v>0.27659574468085107</v>
      </c>
      <c r="L35" s="17">
        <v>0.4642857142857143</v>
      </c>
      <c r="M35" s="16">
        <v>15</v>
      </c>
      <c r="N35" s="17">
        <v>0.15957446808510639</v>
      </c>
      <c r="O35" s="17">
        <v>0.57692307692307687</v>
      </c>
      <c r="P35" s="16">
        <v>2</v>
      </c>
      <c r="Q35" s="17">
        <v>2.1276595744680851E-2</v>
      </c>
      <c r="R35" s="17">
        <v>0.4</v>
      </c>
      <c r="S35" s="16">
        <v>0</v>
      </c>
      <c r="T35" s="17">
        <v>0</v>
      </c>
      <c r="U35" s="17">
        <v>0</v>
      </c>
      <c r="V35" s="16">
        <v>2</v>
      </c>
      <c r="W35" s="17">
        <v>2.1276595744680851E-2</v>
      </c>
      <c r="X35" s="17">
        <v>1</v>
      </c>
      <c r="Y35" s="17">
        <v>0.54335260115606931</v>
      </c>
    </row>
    <row r="36" spans="1:25" x14ac:dyDescent="0.25">
      <c r="A36" s="13" t="s">
        <v>37</v>
      </c>
      <c r="B36" s="15">
        <v>32805</v>
      </c>
      <c r="C36" s="15">
        <v>177.32432432432432</v>
      </c>
      <c r="D36" s="16">
        <v>185</v>
      </c>
      <c r="E36" s="16">
        <v>185</v>
      </c>
      <c r="F36" s="16">
        <v>0</v>
      </c>
      <c r="G36" s="16">
        <v>0</v>
      </c>
      <c r="H36" s="17">
        <v>0</v>
      </c>
      <c r="I36" s="17">
        <v>0</v>
      </c>
      <c r="J36" s="16">
        <v>0</v>
      </c>
      <c r="K36" s="17">
        <v>0</v>
      </c>
      <c r="L36" s="17">
        <v>0</v>
      </c>
      <c r="M36" s="16">
        <v>0</v>
      </c>
      <c r="N36" s="17">
        <v>0</v>
      </c>
      <c r="O36" s="17">
        <v>0</v>
      </c>
      <c r="P36" s="16">
        <v>0</v>
      </c>
      <c r="Q36" s="17">
        <v>0</v>
      </c>
      <c r="R36" s="17">
        <v>0</v>
      </c>
      <c r="S36" s="16">
        <v>0</v>
      </c>
      <c r="T36" s="17">
        <v>0</v>
      </c>
      <c r="U36" s="17">
        <v>0</v>
      </c>
      <c r="V36" s="16">
        <v>0</v>
      </c>
      <c r="W36" s="17">
        <v>0</v>
      </c>
      <c r="X36" s="17">
        <v>0</v>
      </c>
      <c r="Y36" s="17">
        <v>0</v>
      </c>
    </row>
    <row r="37" spans="1:25" x14ac:dyDescent="0.25">
      <c r="A37" s="12" t="s">
        <v>146</v>
      </c>
      <c r="B37" s="15">
        <v>54655</v>
      </c>
      <c r="C37" s="15">
        <v>769.78873239436621</v>
      </c>
      <c r="D37" s="16">
        <v>71</v>
      </c>
      <c r="E37" s="16">
        <v>12</v>
      </c>
      <c r="F37" s="16">
        <v>59</v>
      </c>
      <c r="G37" s="16">
        <v>51</v>
      </c>
      <c r="H37" s="17">
        <v>0.86440677966101698</v>
      </c>
      <c r="I37" s="17">
        <v>0.75</v>
      </c>
      <c r="J37" s="16">
        <v>3</v>
      </c>
      <c r="K37" s="17">
        <v>5.0847457627118647E-2</v>
      </c>
      <c r="L37" s="17">
        <v>0.375</v>
      </c>
      <c r="M37" s="16">
        <v>4</v>
      </c>
      <c r="N37" s="17">
        <v>6.7796610169491525E-2</v>
      </c>
      <c r="O37" s="17">
        <v>1</v>
      </c>
      <c r="P37" s="16">
        <v>0</v>
      </c>
      <c r="Q37" s="17">
        <v>0</v>
      </c>
      <c r="R37" s="17">
        <v>0</v>
      </c>
      <c r="S37" s="16">
        <v>0</v>
      </c>
      <c r="T37" s="17">
        <v>0</v>
      </c>
      <c r="U37" s="17">
        <v>0</v>
      </c>
      <c r="V37" s="16">
        <v>0</v>
      </c>
      <c r="W37" s="17">
        <v>0</v>
      </c>
      <c r="X37" s="17">
        <v>0</v>
      </c>
      <c r="Y37" s="17">
        <v>0.71951219512195119</v>
      </c>
    </row>
    <row r="38" spans="1:25" ht="24" x14ac:dyDescent="0.25">
      <c r="A38" s="13" t="s">
        <v>11</v>
      </c>
      <c r="B38" s="15">
        <v>8650</v>
      </c>
      <c r="C38" s="15">
        <v>254.41176470588235</v>
      </c>
      <c r="D38" s="16">
        <v>34</v>
      </c>
      <c r="E38" s="16">
        <v>3</v>
      </c>
      <c r="F38" s="16">
        <v>31</v>
      </c>
      <c r="G38" s="16">
        <v>20</v>
      </c>
      <c r="H38" s="17">
        <v>0.64516129032258063</v>
      </c>
      <c r="I38" s="17">
        <v>0.29411764705882354</v>
      </c>
      <c r="J38" s="16">
        <v>7</v>
      </c>
      <c r="K38" s="17">
        <v>0.22580645161290322</v>
      </c>
      <c r="L38" s="17">
        <v>0.29166666666666669</v>
      </c>
      <c r="M38" s="16">
        <v>3</v>
      </c>
      <c r="N38" s="17">
        <v>9.6774193548387094E-2</v>
      </c>
      <c r="O38" s="17">
        <v>0.27272727272727271</v>
      </c>
      <c r="P38" s="16">
        <v>0</v>
      </c>
      <c r="Q38" s="17">
        <v>0</v>
      </c>
      <c r="R38" s="17">
        <v>0</v>
      </c>
      <c r="S38" s="16">
        <v>0</v>
      </c>
      <c r="T38" s="17">
        <v>0</v>
      </c>
      <c r="U38" s="17">
        <v>0</v>
      </c>
      <c r="V38" s="16">
        <v>0</v>
      </c>
      <c r="W38" s="17">
        <v>0</v>
      </c>
      <c r="X38" s="17">
        <v>0</v>
      </c>
      <c r="Y38" s="17">
        <v>0.27433628318584069</v>
      </c>
    </row>
    <row r="39" spans="1:25" x14ac:dyDescent="0.25">
      <c r="A39" s="13" t="s">
        <v>48</v>
      </c>
      <c r="B39" s="15">
        <v>76800</v>
      </c>
      <c r="C39" s="15">
        <v>297.67441860465118</v>
      </c>
      <c r="D39" s="16">
        <v>258</v>
      </c>
      <c r="E39" s="16">
        <v>29</v>
      </c>
      <c r="F39" s="16">
        <v>229</v>
      </c>
      <c r="G39" s="16">
        <v>44</v>
      </c>
      <c r="H39" s="17">
        <v>0.19213973799126638</v>
      </c>
      <c r="I39" s="17">
        <v>0.89795918367346939</v>
      </c>
      <c r="J39" s="16">
        <v>89</v>
      </c>
      <c r="K39" s="17">
        <v>0.388646288209607</v>
      </c>
      <c r="L39" s="17">
        <v>0.64492753623188404</v>
      </c>
      <c r="M39" s="16">
        <v>50</v>
      </c>
      <c r="N39" s="17">
        <v>0.2183406113537118</v>
      </c>
      <c r="O39" s="17">
        <v>0.64935064935064934</v>
      </c>
      <c r="P39" s="16">
        <v>37</v>
      </c>
      <c r="Q39" s="17">
        <v>0.16157205240174671</v>
      </c>
      <c r="R39" s="17">
        <v>0.39361702127659576</v>
      </c>
      <c r="S39" s="16">
        <v>0</v>
      </c>
      <c r="T39" s="17">
        <v>0</v>
      </c>
      <c r="U39" s="17">
        <v>0</v>
      </c>
      <c r="V39" s="16">
        <v>1</v>
      </c>
      <c r="W39" s="17">
        <v>4.3668122270742356E-3</v>
      </c>
      <c r="X39" s="17">
        <v>0.5</v>
      </c>
      <c r="Y39" s="17">
        <v>0.613941018766756</v>
      </c>
    </row>
    <row r="40" spans="1:25" x14ac:dyDescent="0.25">
      <c r="A40" s="13" t="s">
        <v>46</v>
      </c>
      <c r="B40" s="15">
        <v>28710</v>
      </c>
      <c r="C40" s="15">
        <v>163.125</v>
      </c>
      <c r="D40" s="16">
        <v>176</v>
      </c>
      <c r="E40" s="16">
        <v>32</v>
      </c>
      <c r="F40" s="16">
        <v>144</v>
      </c>
      <c r="G40" s="16">
        <v>89</v>
      </c>
      <c r="H40" s="17">
        <v>0.61805555555555558</v>
      </c>
      <c r="I40" s="17">
        <v>0.4972067039106145</v>
      </c>
      <c r="J40" s="16">
        <v>42</v>
      </c>
      <c r="K40" s="17">
        <v>0.29166666666666669</v>
      </c>
      <c r="L40" s="17">
        <v>0.38181818181818183</v>
      </c>
      <c r="M40" s="16">
        <v>10</v>
      </c>
      <c r="N40" s="17">
        <v>6.9444444444444448E-2</v>
      </c>
      <c r="O40" s="17">
        <v>0.66666666666666663</v>
      </c>
      <c r="P40" s="16">
        <v>2</v>
      </c>
      <c r="Q40" s="17">
        <v>1.3888888888888888E-2</v>
      </c>
      <c r="R40" s="17">
        <v>0.5</v>
      </c>
      <c r="S40" s="16">
        <v>0</v>
      </c>
      <c r="T40" s="17">
        <v>0</v>
      </c>
      <c r="U40" s="17">
        <v>0</v>
      </c>
      <c r="V40" s="16">
        <v>0</v>
      </c>
      <c r="W40" s="17">
        <v>0</v>
      </c>
      <c r="X40" s="17">
        <v>0</v>
      </c>
      <c r="Y40" s="17">
        <v>0.46451612903225808</v>
      </c>
    </row>
    <row r="41" spans="1:25" x14ac:dyDescent="0.25">
      <c r="A41" s="13" t="s">
        <v>5</v>
      </c>
      <c r="B41" s="15">
        <v>14380</v>
      </c>
      <c r="C41" s="15">
        <v>217.87878787878788</v>
      </c>
      <c r="D41" s="16">
        <v>66</v>
      </c>
      <c r="E41" s="16">
        <v>9</v>
      </c>
      <c r="F41" s="16">
        <v>57</v>
      </c>
      <c r="G41" s="16">
        <v>37</v>
      </c>
      <c r="H41" s="17">
        <v>0.64912280701754388</v>
      </c>
      <c r="I41" s="17">
        <v>0.74</v>
      </c>
      <c r="J41" s="16">
        <v>9</v>
      </c>
      <c r="K41" s="17">
        <v>0.15789473684210525</v>
      </c>
      <c r="L41" s="17">
        <v>0.75</v>
      </c>
      <c r="M41" s="16">
        <v>4</v>
      </c>
      <c r="N41" s="17">
        <v>7.0175438596491224E-2</v>
      </c>
      <c r="O41" s="17">
        <v>0.5714285714285714</v>
      </c>
      <c r="P41" s="16">
        <v>6</v>
      </c>
      <c r="Q41" s="17">
        <v>0.10526315789473684</v>
      </c>
      <c r="R41" s="17">
        <v>0.6</v>
      </c>
      <c r="S41" s="16">
        <v>0</v>
      </c>
      <c r="T41" s="17">
        <v>0</v>
      </c>
      <c r="U41" s="17">
        <v>0</v>
      </c>
      <c r="V41" s="16">
        <v>0</v>
      </c>
      <c r="W41" s="17">
        <v>0</v>
      </c>
      <c r="X41" s="17">
        <v>0</v>
      </c>
      <c r="Y41" s="17">
        <v>0.70370370370370372</v>
      </c>
    </row>
    <row r="42" spans="1:25" x14ac:dyDescent="0.25">
      <c r="A42" s="13" t="s">
        <v>22</v>
      </c>
      <c r="B42" s="15">
        <v>42650</v>
      </c>
      <c r="C42" s="15">
        <v>318.28358208955223</v>
      </c>
      <c r="D42" s="16">
        <v>134</v>
      </c>
      <c r="E42" s="16">
        <v>21</v>
      </c>
      <c r="F42" s="16">
        <v>113</v>
      </c>
      <c r="G42" s="16">
        <v>41</v>
      </c>
      <c r="H42" s="17">
        <v>0.36283185840707965</v>
      </c>
      <c r="I42" s="17">
        <v>0.87234042553191493</v>
      </c>
      <c r="J42" s="16">
        <v>19</v>
      </c>
      <c r="K42" s="17">
        <v>0.16814159292035399</v>
      </c>
      <c r="L42" s="17">
        <v>0.73076923076923073</v>
      </c>
      <c r="M42" s="16">
        <v>10</v>
      </c>
      <c r="N42" s="17">
        <v>8.8495575221238937E-2</v>
      </c>
      <c r="O42" s="17">
        <v>0.7142857142857143</v>
      </c>
      <c r="P42" s="16">
        <v>42</v>
      </c>
      <c r="Q42" s="17">
        <v>0.37168141592920356</v>
      </c>
      <c r="R42" s="17">
        <v>0.57534246575342463</v>
      </c>
      <c r="S42" s="16">
        <v>0</v>
      </c>
      <c r="T42" s="17">
        <v>0</v>
      </c>
      <c r="U42" s="17">
        <v>0</v>
      </c>
      <c r="V42" s="16">
        <v>0</v>
      </c>
      <c r="W42" s="17">
        <v>0</v>
      </c>
      <c r="X42" s="17">
        <v>0</v>
      </c>
      <c r="Y42" s="17">
        <v>0.70186335403726707</v>
      </c>
    </row>
    <row r="43" spans="1:25" x14ac:dyDescent="0.25">
      <c r="A43" s="12" t="s">
        <v>143</v>
      </c>
      <c r="B43" s="15">
        <v>350385</v>
      </c>
      <c r="C43" s="15">
        <v>2002.2</v>
      </c>
      <c r="D43" s="16">
        <v>175</v>
      </c>
      <c r="E43" s="16">
        <v>30</v>
      </c>
      <c r="F43" s="16">
        <v>145</v>
      </c>
      <c r="G43" s="16">
        <v>80</v>
      </c>
      <c r="H43" s="17">
        <v>0.55172413793103448</v>
      </c>
      <c r="I43" s="17">
        <v>0.78431372549019607</v>
      </c>
      <c r="J43" s="16">
        <v>39</v>
      </c>
      <c r="K43" s="17">
        <v>0.26896551724137929</v>
      </c>
      <c r="L43" s="17">
        <v>0.55714285714285716</v>
      </c>
      <c r="M43" s="16">
        <v>17</v>
      </c>
      <c r="N43" s="17">
        <v>0.11724137931034483</v>
      </c>
      <c r="O43" s="17">
        <v>0.45945945945945948</v>
      </c>
      <c r="P43" s="16">
        <v>4</v>
      </c>
      <c r="Q43" s="17">
        <v>2.7586206896551724E-2</v>
      </c>
      <c r="R43" s="17">
        <v>0.4</v>
      </c>
      <c r="S43" s="16">
        <v>1</v>
      </c>
      <c r="T43" s="17">
        <v>6.8965517241379309E-3</v>
      </c>
      <c r="U43" s="17">
        <v>1</v>
      </c>
      <c r="V43" s="16">
        <v>0</v>
      </c>
      <c r="W43" s="17">
        <v>0</v>
      </c>
      <c r="X43" s="17">
        <v>0</v>
      </c>
      <c r="Y43" s="17">
        <v>0.63318777292576423</v>
      </c>
    </row>
    <row r="44" spans="1:25" ht="24" x14ac:dyDescent="0.25">
      <c r="A44" s="13" t="s">
        <v>14</v>
      </c>
      <c r="B44" s="15">
        <v>24735</v>
      </c>
      <c r="C44" s="15">
        <v>240.14563106796118</v>
      </c>
      <c r="D44" s="16">
        <v>103</v>
      </c>
      <c r="E44" s="16">
        <v>8</v>
      </c>
      <c r="F44" s="16">
        <v>95</v>
      </c>
      <c r="G44" s="16">
        <v>54</v>
      </c>
      <c r="H44" s="17">
        <v>0.56842105263157894</v>
      </c>
      <c r="I44" s="17">
        <v>0.81818181818181823</v>
      </c>
      <c r="J44" s="16">
        <v>16</v>
      </c>
      <c r="K44" s="17">
        <v>0.16842105263157894</v>
      </c>
      <c r="L44" s="17">
        <v>0.53333333333333333</v>
      </c>
      <c r="M44" s="16">
        <v>13</v>
      </c>
      <c r="N44" s="17">
        <v>0.1368421052631579</v>
      </c>
      <c r="O44" s="17">
        <v>0.65</v>
      </c>
      <c r="P44" s="16">
        <v>4</v>
      </c>
      <c r="Q44" s="17">
        <v>4.2105263157894736E-2</v>
      </c>
      <c r="R44" s="17">
        <v>0.66666666666666663</v>
      </c>
      <c r="S44" s="16">
        <v>1</v>
      </c>
      <c r="T44" s="17">
        <v>1.0526315789473684E-2</v>
      </c>
      <c r="U44" s="17">
        <v>1</v>
      </c>
      <c r="V44" s="16">
        <v>0</v>
      </c>
      <c r="W44" s="17">
        <v>0</v>
      </c>
      <c r="X44" s="17">
        <v>0</v>
      </c>
      <c r="Y44" s="17">
        <v>0.72519083969465647</v>
      </c>
    </row>
    <row r="45" spans="1:25" x14ac:dyDescent="0.25">
      <c r="A45" s="13" t="s">
        <v>59</v>
      </c>
      <c r="B45" s="15">
        <v>127660</v>
      </c>
      <c r="C45" s="15">
        <v>273.94849785407723</v>
      </c>
      <c r="D45" s="16">
        <v>466</v>
      </c>
      <c r="E45" s="16">
        <v>5</v>
      </c>
      <c r="F45" s="16">
        <v>461</v>
      </c>
      <c r="G45" s="16">
        <v>359</v>
      </c>
      <c r="H45" s="17">
        <v>0.77874186550976143</v>
      </c>
      <c r="I45" s="17">
        <v>0.79777777777777781</v>
      </c>
      <c r="J45" s="16">
        <v>40</v>
      </c>
      <c r="K45" s="17">
        <v>8.6767895878524945E-2</v>
      </c>
      <c r="L45" s="17">
        <v>0.67796610169491522</v>
      </c>
      <c r="M45" s="16">
        <v>34</v>
      </c>
      <c r="N45" s="17">
        <v>7.3752711496746198E-2</v>
      </c>
      <c r="O45" s="17">
        <v>0.75555555555555554</v>
      </c>
      <c r="P45" s="16">
        <v>15</v>
      </c>
      <c r="Q45" s="17">
        <v>3.2537960954446853E-2</v>
      </c>
      <c r="R45" s="17">
        <v>0.68181818181818177</v>
      </c>
      <c r="S45" s="16">
        <v>1</v>
      </c>
      <c r="T45" s="17">
        <v>2.1691973969631237E-3</v>
      </c>
      <c r="U45" s="17">
        <v>1</v>
      </c>
      <c r="V45" s="16">
        <v>0</v>
      </c>
      <c r="W45" s="17">
        <v>0</v>
      </c>
      <c r="X45" s="17">
        <v>0</v>
      </c>
      <c r="Y45" s="17">
        <v>0.77609427609427606</v>
      </c>
    </row>
    <row r="46" spans="1:25" x14ac:dyDescent="0.25">
      <c r="A46" s="13" t="s">
        <v>6</v>
      </c>
      <c r="B46" s="15">
        <v>22355</v>
      </c>
      <c r="C46" s="15">
        <v>212.9047619047619</v>
      </c>
      <c r="D46" s="16">
        <v>105</v>
      </c>
      <c r="E46" s="16">
        <v>105</v>
      </c>
      <c r="F46" s="16">
        <v>0</v>
      </c>
      <c r="G46" s="16">
        <v>0</v>
      </c>
      <c r="H46" s="17">
        <v>0</v>
      </c>
      <c r="I46" s="17">
        <v>0</v>
      </c>
      <c r="J46" s="16">
        <v>0</v>
      </c>
      <c r="K46" s="17">
        <v>0</v>
      </c>
      <c r="L46" s="17">
        <v>0</v>
      </c>
      <c r="M46" s="16">
        <v>0</v>
      </c>
      <c r="N46" s="17">
        <v>0</v>
      </c>
      <c r="O46" s="17">
        <v>0</v>
      </c>
      <c r="P46" s="16">
        <v>0</v>
      </c>
      <c r="Q46" s="17">
        <v>0</v>
      </c>
      <c r="R46" s="17">
        <v>0</v>
      </c>
      <c r="S46" s="16">
        <v>0</v>
      </c>
      <c r="T46" s="17">
        <v>0</v>
      </c>
      <c r="U46" s="17">
        <v>0</v>
      </c>
      <c r="V46" s="16">
        <v>0</v>
      </c>
      <c r="W46" s="17">
        <v>0</v>
      </c>
      <c r="X46" s="17">
        <v>0</v>
      </c>
      <c r="Y46" s="17">
        <v>0</v>
      </c>
    </row>
    <row r="47" spans="1:25" ht="24" x14ac:dyDescent="0.25">
      <c r="A47" s="13" t="s">
        <v>53</v>
      </c>
      <c r="B47" s="15">
        <v>63770</v>
      </c>
      <c r="C47" s="15">
        <v>234.4485294117647</v>
      </c>
      <c r="D47" s="16">
        <v>272</v>
      </c>
      <c r="E47" s="16">
        <v>43</v>
      </c>
      <c r="F47" s="16">
        <v>229</v>
      </c>
      <c r="G47" s="16">
        <v>124</v>
      </c>
      <c r="H47" s="17">
        <v>0.54148471615720528</v>
      </c>
      <c r="I47" s="17">
        <v>0.60194174757281549</v>
      </c>
      <c r="J47" s="16">
        <v>65</v>
      </c>
      <c r="K47" s="17">
        <v>0.28384279475982532</v>
      </c>
      <c r="L47" s="17">
        <v>0.55555555555555558</v>
      </c>
      <c r="M47" s="16">
        <v>20</v>
      </c>
      <c r="N47" s="17">
        <v>8.7336244541484712E-2</v>
      </c>
      <c r="O47" s="17">
        <v>0.5714285714285714</v>
      </c>
      <c r="P47" s="16">
        <v>6</v>
      </c>
      <c r="Q47" s="17">
        <v>2.6200873362445413E-2</v>
      </c>
      <c r="R47" s="17">
        <v>0.54545454545454541</v>
      </c>
      <c r="S47" s="16">
        <v>2</v>
      </c>
      <c r="T47" s="17">
        <v>8.7336244541484712E-3</v>
      </c>
      <c r="U47" s="17">
        <v>0.66666666666666663</v>
      </c>
      <c r="V47" s="16">
        <v>0</v>
      </c>
      <c r="W47" s="17">
        <v>0</v>
      </c>
      <c r="X47" s="17">
        <v>0</v>
      </c>
      <c r="Y47" s="17">
        <v>0.58121827411167515</v>
      </c>
    </row>
    <row r="48" spans="1:25" x14ac:dyDescent="0.25">
      <c r="A48" s="13" t="s">
        <v>12</v>
      </c>
      <c r="B48" s="15">
        <v>16295</v>
      </c>
      <c r="C48" s="15">
        <v>223.21917808219177</v>
      </c>
      <c r="D48" s="16">
        <v>73</v>
      </c>
      <c r="E48" s="16">
        <v>10</v>
      </c>
      <c r="F48" s="16">
        <v>63</v>
      </c>
      <c r="G48" s="16">
        <v>47</v>
      </c>
      <c r="H48" s="17">
        <v>0.74603174603174605</v>
      </c>
      <c r="I48" s="17">
        <v>0.63513513513513509</v>
      </c>
      <c r="J48" s="16">
        <v>11</v>
      </c>
      <c r="K48" s="17">
        <v>0.17460317460317459</v>
      </c>
      <c r="L48" s="17">
        <v>0.37931034482758619</v>
      </c>
      <c r="M48" s="16">
        <v>2</v>
      </c>
      <c r="N48" s="17">
        <v>3.1746031746031744E-2</v>
      </c>
      <c r="O48" s="17">
        <v>0.66666666666666663</v>
      </c>
      <c r="P48" s="16">
        <v>2</v>
      </c>
      <c r="Q48" s="17">
        <v>3.1746031746031744E-2</v>
      </c>
      <c r="R48" s="17">
        <v>0.66666666666666663</v>
      </c>
      <c r="S48" s="16">
        <v>0</v>
      </c>
      <c r="T48" s="17">
        <v>0</v>
      </c>
      <c r="U48" s="17">
        <v>0</v>
      </c>
      <c r="V48" s="16">
        <v>0</v>
      </c>
      <c r="W48" s="17">
        <v>0</v>
      </c>
      <c r="X48" s="17">
        <v>0</v>
      </c>
      <c r="Y48" s="17">
        <v>0.56756756756756754</v>
      </c>
    </row>
    <row r="49" spans="1:25" x14ac:dyDescent="0.25">
      <c r="A49" s="13" t="s">
        <v>27</v>
      </c>
      <c r="B49" s="15">
        <v>18235</v>
      </c>
      <c r="C49" s="15">
        <v>139.19847328244273</v>
      </c>
      <c r="D49" s="16">
        <v>131</v>
      </c>
      <c r="E49" s="16">
        <v>20</v>
      </c>
      <c r="F49" s="16">
        <v>111</v>
      </c>
      <c r="G49" s="16">
        <v>77</v>
      </c>
      <c r="H49" s="17">
        <v>0.69369369369369371</v>
      </c>
      <c r="I49" s="17">
        <v>0.63636363636363635</v>
      </c>
      <c r="J49" s="16">
        <v>25</v>
      </c>
      <c r="K49" s="17">
        <v>0.22522522522522523</v>
      </c>
      <c r="L49" s="17">
        <v>0.51020408163265307</v>
      </c>
      <c r="M49" s="16">
        <v>2</v>
      </c>
      <c r="N49" s="17">
        <v>1.8018018018018018E-2</v>
      </c>
      <c r="O49" s="17">
        <v>0.66666666666666663</v>
      </c>
      <c r="P49" s="16">
        <v>4</v>
      </c>
      <c r="Q49" s="17">
        <v>3.6036036036036036E-2</v>
      </c>
      <c r="R49" s="17">
        <v>0.8</v>
      </c>
      <c r="S49" s="16">
        <v>0</v>
      </c>
      <c r="T49" s="17">
        <v>0</v>
      </c>
      <c r="U49" s="17">
        <v>0</v>
      </c>
      <c r="V49" s="16">
        <v>0</v>
      </c>
      <c r="W49" s="17">
        <v>0</v>
      </c>
      <c r="X49" s="17">
        <v>0</v>
      </c>
      <c r="Y49" s="17">
        <v>0.61325966850828728</v>
      </c>
    </row>
    <row r="50" spans="1:25" x14ac:dyDescent="0.25">
      <c r="A50" s="13" t="s">
        <v>32</v>
      </c>
      <c r="B50" s="15">
        <v>15325</v>
      </c>
      <c r="C50" s="15">
        <v>172.19101123595505</v>
      </c>
      <c r="D50" s="16">
        <v>89</v>
      </c>
      <c r="E50" s="16">
        <v>11</v>
      </c>
      <c r="F50" s="16">
        <v>78</v>
      </c>
      <c r="G50" s="16">
        <v>44</v>
      </c>
      <c r="H50" s="17">
        <v>0.5641025641025641</v>
      </c>
      <c r="I50" s="17">
        <v>0.51764705882352946</v>
      </c>
      <c r="J50" s="16">
        <v>22</v>
      </c>
      <c r="K50" s="17">
        <v>0.28205128205128205</v>
      </c>
      <c r="L50" s="17">
        <v>0.28205128205128205</v>
      </c>
      <c r="M50" s="16">
        <v>7</v>
      </c>
      <c r="N50" s="17">
        <v>8.9743589743589744E-2</v>
      </c>
      <c r="O50" s="17">
        <v>0.31818181818181818</v>
      </c>
      <c r="P50" s="16">
        <v>2</v>
      </c>
      <c r="Q50" s="17">
        <v>2.564102564102564E-2</v>
      </c>
      <c r="R50" s="17">
        <v>0.66666666666666663</v>
      </c>
      <c r="S50" s="16">
        <v>0</v>
      </c>
      <c r="T50" s="17">
        <v>0</v>
      </c>
      <c r="U50" s="17">
        <v>0</v>
      </c>
      <c r="V50" s="16">
        <v>0</v>
      </c>
      <c r="W50" s="17">
        <v>0</v>
      </c>
      <c r="X50" s="17">
        <v>0</v>
      </c>
      <c r="Y50" s="17">
        <v>0.38805970149253732</v>
      </c>
    </row>
    <row r="51" spans="1:25" x14ac:dyDescent="0.25">
      <c r="A51" s="13" t="s">
        <v>33</v>
      </c>
      <c r="B51" s="15">
        <v>6740</v>
      </c>
      <c r="C51" s="15">
        <v>198.23529411764707</v>
      </c>
      <c r="D51" s="16">
        <v>34</v>
      </c>
      <c r="E51" s="16">
        <v>8</v>
      </c>
      <c r="F51" s="16">
        <v>26</v>
      </c>
      <c r="G51" s="16">
        <v>9</v>
      </c>
      <c r="H51" s="17">
        <v>0.34615384615384615</v>
      </c>
      <c r="I51" s="17">
        <v>0.1</v>
      </c>
      <c r="J51" s="16">
        <v>15</v>
      </c>
      <c r="K51" s="17">
        <v>0.57692307692307687</v>
      </c>
      <c r="L51" s="17">
        <v>0.21126760563380281</v>
      </c>
      <c r="M51" s="16">
        <v>0</v>
      </c>
      <c r="N51" s="17">
        <v>0</v>
      </c>
      <c r="O51" s="17">
        <v>0</v>
      </c>
      <c r="P51" s="16">
        <v>0</v>
      </c>
      <c r="Q51" s="17">
        <v>0</v>
      </c>
      <c r="R51" s="17">
        <v>0</v>
      </c>
      <c r="S51" s="16">
        <v>0</v>
      </c>
      <c r="T51" s="17">
        <v>0</v>
      </c>
      <c r="U51" s="17">
        <v>0</v>
      </c>
      <c r="V51" s="16">
        <v>0</v>
      </c>
      <c r="W51" s="17">
        <v>0</v>
      </c>
      <c r="X51" s="17">
        <v>0</v>
      </c>
      <c r="Y51" s="17">
        <v>0.15116279069767441</v>
      </c>
    </row>
    <row r="52" spans="1:25" x14ac:dyDescent="0.25">
      <c r="A52" s="13" t="s">
        <v>68</v>
      </c>
      <c r="B52" s="15">
        <v>93790</v>
      </c>
      <c r="C52" s="15">
        <v>227.64563106796118</v>
      </c>
      <c r="D52" s="16">
        <v>412</v>
      </c>
      <c r="E52" s="16">
        <v>58</v>
      </c>
      <c r="F52" s="16">
        <v>354</v>
      </c>
      <c r="G52" s="16">
        <v>264</v>
      </c>
      <c r="H52" s="17">
        <v>0.74576271186440679</v>
      </c>
      <c r="I52" s="17">
        <v>0.5047801147227533</v>
      </c>
      <c r="J52" s="16">
        <v>53</v>
      </c>
      <c r="K52" s="17">
        <v>0.14971751412429379</v>
      </c>
      <c r="L52" s="17">
        <v>0.2864864864864865</v>
      </c>
      <c r="M52" s="16">
        <v>22</v>
      </c>
      <c r="N52" s="17">
        <v>6.2146892655367235E-2</v>
      </c>
      <c r="O52" s="17">
        <v>0.44897959183673469</v>
      </c>
      <c r="P52" s="16">
        <v>10</v>
      </c>
      <c r="Q52" s="17">
        <v>2.8248587570621469E-2</v>
      </c>
      <c r="R52" s="17">
        <v>0.33333333333333331</v>
      </c>
      <c r="S52" s="16">
        <v>0</v>
      </c>
      <c r="T52" s="17">
        <v>0</v>
      </c>
      <c r="U52" s="17">
        <v>0</v>
      </c>
      <c r="V52" s="16">
        <v>0</v>
      </c>
      <c r="W52" s="17">
        <v>0</v>
      </c>
      <c r="X52" s="17">
        <v>0</v>
      </c>
      <c r="Y52" s="17">
        <v>0.43757725587144625</v>
      </c>
    </row>
    <row r="53" spans="1:25" x14ac:dyDescent="0.25">
      <c r="A53" s="13" t="s">
        <v>84</v>
      </c>
      <c r="B53" s="15">
        <v>124455</v>
      </c>
      <c r="C53" s="15">
        <v>316.67938931297709</v>
      </c>
      <c r="D53" s="16">
        <v>393</v>
      </c>
      <c r="E53" s="16">
        <v>227</v>
      </c>
      <c r="F53" s="16">
        <v>166</v>
      </c>
      <c r="G53" s="16">
        <v>93</v>
      </c>
      <c r="H53" s="17">
        <v>0.56024096385542166</v>
      </c>
      <c r="I53" s="17">
        <v>0.6</v>
      </c>
      <c r="J53" s="16">
        <v>32</v>
      </c>
      <c r="K53" s="17">
        <v>0.19277108433734941</v>
      </c>
      <c r="L53" s="17">
        <v>0.49230769230769234</v>
      </c>
      <c r="M53" s="16">
        <v>32</v>
      </c>
      <c r="N53" s="17">
        <v>0.19277108433734941</v>
      </c>
      <c r="O53" s="17">
        <v>0.45714285714285713</v>
      </c>
      <c r="P53" s="16">
        <v>7</v>
      </c>
      <c r="Q53" s="17">
        <v>4.2168674698795178E-2</v>
      </c>
      <c r="R53" s="17">
        <v>0.46666666666666667</v>
      </c>
      <c r="S53" s="16">
        <v>0</v>
      </c>
      <c r="T53" s="17">
        <v>0</v>
      </c>
      <c r="U53" s="17">
        <v>0</v>
      </c>
      <c r="V53" s="16">
        <v>0</v>
      </c>
      <c r="W53" s="17">
        <v>0</v>
      </c>
      <c r="X53" s="17">
        <v>0</v>
      </c>
      <c r="Y53" s="17">
        <v>0.53721682847896435</v>
      </c>
    </row>
    <row r="54" spans="1:25" x14ac:dyDescent="0.25">
      <c r="A54" s="12" t="s">
        <v>136</v>
      </c>
      <c r="B54" s="15">
        <v>69395</v>
      </c>
      <c r="C54" s="15">
        <v>184.07161803713527</v>
      </c>
      <c r="D54" s="16">
        <v>377</v>
      </c>
      <c r="E54" s="16">
        <v>33</v>
      </c>
      <c r="F54" s="16">
        <v>344</v>
      </c>
      <c r="G54" s="16">
        <v>163</v>
      </c>
      <c r="H54" s="17">
        <v>0.47383720930232559</v>
      </c>
      <c r="I54" s="17">
        <v>0.67078189300411528</v>
      </c>
      <c r="J54" s="16">
        <v>153</v>
      </c>
      <c r="K54" s="17">
        <v>0.44476744186046513</v>
      </c>
      <c r="L54" s="17">
        <v>0.61445783132530118</v>
      </c>
      <c r="M54" s="16">
        <v>16</v>
      </c>
      <c r="N54" s="17">
        <v>4.6511627906976744E-2</v>
      </c>
      <c r="O54" s="17">
        <v>0.55172413793103448</v>
      </c>
      <c r="P54" s="16">
        <v>5</v>
      </c>
      <c r="Q54" s="17">
        <v>1.4534883720930232E-2</v>
      </c>
      <c r="R54" s="17">
        <v>0.45454545454545453</v>
      </c>
      <c r="S54" s="16">
        <v>0</v>
      </c>
      <c r="T54" s="17">
        <v>0</v>
      </c>
      <c r="U54" s="17">
        <v>0</v>
      </c>
      <c r="V54" s="16">
        <v>0</v>
      </c>
      <c r="W54" s="17">
        <v>0</v>
      </c>
      <c r="X54" s="17">
        <v>0</v>
      </c>
      <c r="Y54" s="17">
        <v>0.63468634686346859</v>
      </c>
    </row>
    <row r="55" spans="1:25" ht="24" x14ac:dyDescent="0.25">
      <c r="A55" s="13" t="s">
        <v>35</v>
      </c>
      <c r="B55" s="15">
        <v>24105</v>
      </c>
      <c r="C55" s="15">
        <v>217.16216216216216</v>
      </c>
      <c r="D55" s="16">
        <v>111</v>
      </c>
      <c r="E55" s="16">
        <v>9</v>
      </c>
      <c r="F55" s="16">
        <v>102</v>
      </c>
      <c r="G55" s="16">
        <v>54</v>
      </c>
      <c r="H55" s="17">
        <v>0.52941176470588236</v>
      </c>
      <c r="I55" s="17">
        <v>0.48648648648648651</v>
      </c>
      <c r="J55" s="16">
        <v>31</v>
      </c>
      <c r="K55" s="17">
        <v>0.30392156862745096</v>
      </c>
      <c r="L55" s="17">
        <v>0.39743589743589741</v>
      </c>
      <c r="M55" s="16">
        <v>10</v>
      </c>
      <c r="N55" s="17">
        <v>9.8039215686274508E-2</v>
      </c>
      <c r="O55" s="17">
        <v>0.41666666666666669</v>
      </c>
      <c r="P55" s="16">
        <v>5</v>
      </c>
      <c r="Q55" s="17">
        <v>4.9019607843137254E-2</v>
      </c>
      <c r="R55" s="17">
        <v>0.41666666666666669</v>
      </c>
      <c r="S55" s="16">
        <v>0</v>
      </c>
      <c r="T55" s="17">
        <v>0</v>
      </c>
      <c r="U55" s="17">
        <v>0</v>
      </c>
      <c r="V55" s="16">
        <v>0</v>
      </c>
      <c r="W55" s="17">
        <v>0</v>
      </c>
      <c r="X55" s="17">
        <v>0</v>
      </c>
      <c r="Y55" s="17">
        <v>0.43965517241379309</v>
      </c>
    </row>
    <row r="56" spans="1:25" ht="24" x14ac:dyDescent="0.25">
      <c r="A56" s="13" t="s">
        <v>67</v>
      </c>
      <c r="B56" s="15">
        <v>46350</v>
      </c>
      <c r="C56" s="15">
        <v>108.29439252336448</v>
      </c>
      <c r="D56" s="16">
        <v>428</v>
      </c>
      <c r="E56" s="16">
        <v>26</v>
      </c>
      <c r="F56" s="16">
        <v>402</v>
      </c>
      <c r="G56" s="16">
        <v>302</v>
      </c>
      <c r="H56" s="17">
        <v>0.75124378109452739</v>
      </c>
      <c r="I56" s="17">
        <v>0.54316546762589923</v>
      </c>
      <c r="J56" s="16">
        <v>60</v>
      </c>
      <c r="K56" s="17">
        <v>0.14925373134328357</v>
      </c>
      <c r="L56" s="17">
        <v>0.38709677419354838</v>
      </c>
      <c r="M56" s="16">
        <v>29</v>
      </c>
      <c r="N56" s="17">
        <v>7.2139303482587069E-2</v>
      </c>
      <c r="O56" s="17">
        <v>0.31868131868131866</v>
      </c>
      <c r="P56" s="16">
        <v>7</v>
      </c>
      <c r="Q56" s="17">
        <v>1.7412935323383085E-2</v>
      </c>
      <c r="R56" s="17">
        <v>0.28000000000000003</v>
      </c>
      <c r="S56" s="16">
        <v>0</v>
      </c>
      <c r="T56" s="17">
        <v>0</v>
      </c>
      <c r="U56" s="17">
        <v>0</v>
      </c>
      <c r="V56" s="16">
        <v>0</v>
      </c>
      <c r="W56" s="17">
        <v>0</v>
      </c>
      <c r="X56" s="17">
        <v>0</v>
      </c>
      <c r="Y56" s="17">
        <v>0.47800237812128421</v>
      </c>
    </row>
    <row r="57" spans="1:25" ht="24" x14ac:dyDescent="0.25">
      <c r="A57" s="13" t="s">
        <v>15</v>
      </c>
      <c r="B57" s="15">
        <v>17245</v>
      </c>
      <c r="C57" s="15">
        <v>174.1919191919192</v>
      </c>
      <c r="D57" s="16">
        <v>99</v>
      </c>
      <c r="E57" s="16">
        <v>3</v>
      </c>
      <c r="F57" s="16">
        <v>96</v>
      </c>
      <c r="G57" s="16">
        <v>23</v>
      </c>
      <c r="H57" s="17">
        <v>0.23958333333333334</v>
      </c>
      <c r="I57" s="17">
        <v>0.69696969696969702</v>
      </c>
      <c r="J57" s="16">
        <v>9</v>
      </c>
      <c r="K57" s="17">
        <v>9.375E-2</v>
      </c>
      <c r="L57" s="17">
        <v>0.75</v>
      </c>
      <c r="M57" s="16">
        <v>62</v>
      </c>
      <c r="N57" s="17">
        <v>0.64583333333333337</v>
      </c>
      <c r="O57" s="17">
        <v>0.68888888888888888</v>
      </c>
      <c r="P57" s="16">
        <v>0</v>
      </c>
      <c r="Q57" s="17">
        <v>0</v>
      </c>
      <c r="R57" s="17">
        <v>0</v>
      </c>
      <c r="S57" s="16">
        <v>1</v>
      </c>
      <c r="T57" s="17">
        <v>1.0416666666666666E-2</v>
      </c>
      <c r="U57" s="17">
        <v>1</v>
      </c>
      <c r="V57" s="16">
        <v>0</v>
      </c>
      <c r="W57" s="17">
        <v>0</v>
      </c>
      <c r="X57" s="17">
        <v>0</v>
      </c>
      <c r="Y57" s="17">
        <v>0.69565217391304346</v>
      </c>
    </row>
    <row r="58" spans="1:25" x14ac:dyDescent="0.25">
      <c r="A58" s="12" t="s">
        <v>138</v>
      </c>
      <c r="B58" s="15">
        <v>38815</v>
      </c>
      <c r="C58" s="15">
        <v>165.17021276595744</v>
      </c>
      <c r="D58" s="16">
        <v>235</v>
      </c>
      <c r="E58" s="16">
        <v>16</v>
      </c>
      <c r="F58" s="16">
        <v>219</v>
      </c>
      <c r="G58" s="16">
        <v>147</v>
      </c>
      <c r="H58" s="17">
        <v>0.67123287671232879</v>
      </c>
      <c r="I58" s="17">
        <v>0.52500000000000002</v>
      </c>
      <c r="J58" s="16">
        <v>36</v>
      </c>
      <c r="K58" s="17">
        <v>0.16438356164383561</v>
      </c>
      <c r="L58" s="17">
        <v>0.29268292682926828</v>
      </c>
      <c r="M58" s="16">
        <v>25</v>
      </c>
      <c r="N58" s="17">
        <v>0.11415525114155251</v>
      </c>
      <c r="O58" s="17">
        <v>0.29069767441860467</v>
      </c>
      <c r="P58" s="16">
        <v>10</v>
      </c>
      <c r="Q58" s="17">
        <v>4.5662100456621002E-2</v>
      </c>
      <c r="R58" s="17">
        <v>0.30303030303030304</v>
      </c>
      <c r="S58" s="16">
        <v>0</v>
      </c>
      <c r="T58" s="17">
        <v>0</v>
      </c>
      <c r="U58" s="17">
        <v>0</v>
      </c>
      <c r="V58" s="16">
        <v>1</v>
      </c>
      <c r="W58" s="17">
        <v>4.5662100456621002E-3</v>
      </c>
      <c r="X58" s="17">
        <v>0.33333333333333331</v>
      </c>
      <c r="Y58" s="17">
        <v>0.41398865784499056</v>
      </c>
    </row>
    <row r="59" spans="1:25" x14ac:dyDescent="0.25">
      <c r="A59" s="13" t="s">
        <v>72</v>
      </c>
      <c r="B59" s="15">
        <v>206170</v>
      </c>
      <c r="C59" s="15">
        <v>184.08035714285714</v>
      </c>
      <c r="D59" s="16">
        <v>1120</v>
      </c>
      <c r="E59" s="16">
        <v>116</v>
      </c>
      <c r="F59" s="16">
        <v>1004</v>
      </c>
      <c r="G59" s="16">
        <v>640</v>
      </c>
      <c r="H59" s="17">
        <v>0.63745019920318724</v>
      </c>
      <c r="I59" s="17">
        <v>0.7407407407407407</v>
      </c>
      <c r="J59" s="16">
        <v>206</v>
      </c>
      <c r="K59" s="17">
        <v>0.20517928286852591</v>
      </c>
      <c r="L59" s="17">
        <v>0.66666666666666663</v>
      </c>
      <c r="M59" s="16">
        <v>89</v>
      </c>
      <c r="N59" s="17">
        <v>8.8645418326693232E-2</v>
      </c>
      <c r="O59" s="17">
        <v>0.74789915966386555</v>
      </c>
      <c r="P59" s="16">
        <v>60</v>
      </c>
      <c r="Q59" s="17">
        <v>5.9760956175298807E-2</v>
      </c>
      <c r="R59" s="17">
        <v>0.77922077922077926</v>
      </c>
      <c r="S59" s="16">
        <v>0</v>
      </c>
      <c r="T59" s="17">
        <v>0</v>
      </c>
      <c r="U59" s="17">
        <v>0</v>
      </c>
      <c r="V59" s="16">
        <v>2</v>
      </c>
      <c r="W59" s="17">
        <v>1.9920318725099601E-3</v>
      </c>
      <c r="X59" s="17">
        <v>1</v>
      </c>
      <c r="Y59" s="17">
        <v>0.72595806218365866</v>
      </c>
    </row>
    <row r="60" spans="1:25" ht="24" x14ac:dyDescent="0.25">
      <c r="A60" s="13" t="s">
        <v>63</v>
      </c>
      <c r="B60" s="15">
        <v>120625</v>
      </c>
      <c r="C60" s="15">
        <v>232.41811175337187</v>
      </c>
      <c r="D60" s="16">
        <v>519</v>
      </c>
      <c r="E60" s="16">
        <v>35</v>
      </c>
      <c r="F60" s="16">
        <v>484</v>
      </c>
      <c r="G60" s="16">
        <v>368</v>
      </c>
      <c r="H60" s="17">
        <v>0.76033057851239672</v>
      </c>
      <c r="I60" s="17">
        <v>0.78800856531049246</v>
      </c>
      <c r="J60" s="16">
        <v>57</v>
      </c>
      <c r="K60" s="17">
        <v>0.11776859504132231</v>
      </c>
      <c r="L60" s="17">
        <v>0.6785714285714286</v>
      </c>
      <c r="M60" s="16">
        <v>41</v>
      </c>
      <c r="N60" s="17">
        <v>8.4710743801652888E-2</v>
      </c>
      <c r="O60" s="17">
        <v>0.80392156862745101</v>
      </c>
      <c r="P60" s="16">
        <v>10</v>
      </c>
      <c r="Q60" s="17">
        <v>2.0661157024793389E-2</v>
      </c>
      <c r="R60" s="17">
        <v>0.66666666666666663</v>
      </c>
      <c r="S60" s="16">
        <v>1</v>
      </c>
      <c r="T60" s="17">
        <v>2.0661157024793389E-3</v>
      </c>
      <c r="U60" s="17">
        <v>1</v>
      </c>
      <c r="V60" s="16">
        <v>2</v>
      </c>
      <c r="W60" s="17">
        <v>4.1322314049586778E-3</v>
      </c>
      <c r="X60" s="17">
        <v>1</v>
      </c>
      <c r="Y60" s="17">
        <v>0.77192982456140347</v>
      </c>
    </row>
    <row r="61" spans="1:25" x14ac:dyDescent="0.25">
      <c r="A61" s="13" t="s">
        <v>30</v>
      </c>
      <c r="B61" s="15">
        <v>4515</v>
      </c>
      <c r="C61" s="15">
        <v>67.388059701492537</v>
      </c>
      <c r="D61" s="16">
        <v>67</v>
      </c>
      <c r="E61" s="16">
        <v>8</v>
      </c>
      <c r="F61" s="16">
        <v>59</v>
      </c>
      <c r="G61" s="16">
        <v>37</v>
      </c>
      <c r="H61" s="17">
        <v>0.6271186440677966</v>
      </c>
      <c r="I61" s="17">
        <v>0.33333333333333331</v>
      </c>
      <c r="J61" s="16">
        <v>12</v>
      </c>
      <c r="K61" s="17">
        <v>0.20338983050847459</v>
      </c>
      <c r="L61" s="17">
        <v>0.26666666666666666</v>
      </c>
      <c r="M61" s="16">
        <v>3</v>
      </c>
      <c r="N61" s="17">
        <v>5.0847457627118647E-2</v>
      </c>
      <c r="O61" s="17">
        <v>0.42857142857142855</v>
      </c>
      <c r="P61" s="16">
        <v>4</v>
      </c>
      <c r="Q61" s="17">
        <v>6.7796610169491525E-2</v>
      </c>
      <c r="R61" s="17">
        <v>0.5</v>
      </c>
      <c r="S61" s="16">
        <v>0</v>
      </c>
      <c r="T61" s="17">
        <v>0</v>
      </c>
      <c r="U61" s="17">
        <v>0</v>
      </c>
      <c r="V61" s="16">
        <v>1</v>
      </c>
      <c r="W61" s="17">
        <v>1.6949152542372881E-2</v>
      </c>
      <c r="X61" s="17">
        <v>0.5</v>
      </c>
      <c r="Y61" s="17">
        <v>0.33146067415730335</v>
      </c>
    </row>
    <row r="62" spans="1:25" x14ac:dyDescent="0.25">
      <c r="A62" s="13" t="s">
        <v>1</v>
      </c>
      <c r="B62" s="15">
        <v>12475</v>
      </c>
      <c r="C62" s="15">
        <v>244.60784313725489</v>
      </c>
      <c r="D62" s="16">
        <v>51</v>
      </c>
      <c r="E62" s="16">
        <v>5</v>
      </c>
      <c r="F62" s="16">
        <v>46</v>
      </c>
      <c r="G62" s="16">
        <v>29</v>
      </c>
      <c r="H62" s="17">
        <v>0.63043478260869568</v>
      </c>
      <c r="I62" s="17">
        <v>0.63043478260869568</v>
      </c>
      <c r="J62" s="16">
        <v>4</v>
      </c>
      <c r="K62" s="17">
        <v>8.6956521739130432E-2</v>
      </c>
      <c r="L62" s="17">
        <v>0.44444444444444442</v>
      </c>
      <c r="M62" s="16">
        <v>5</v>
      </c>
      <c r="N62" s="17">
        <v>0.10869565217391304</v>
      </c>
      <c r="O62" s="17">
        <v>0.45454545454545453</v>
      </c>
      <c r="P62" s="16">
        <v>8</v>
      </c>
      <c r="Q62" s="17">
        <v>0.17391304347826086</v>
      </c>
      <c r="R62" s="17">
        <v>1</v>
      </c>
      <c r="S62" s="16">
        <v>0</v>
      </c>
      <c r="T62" s="17">
        <v>0</v>
      </c>
      <c r="U62" s="17">
        <v>0</v>
      </c>
      <c r="V62" s="16">
        <v>0</v>
      </c>
      <c r="W62" s="17">
        <v>0</v>
      </c>
      <c r="X62" s="17">
        <v>0</v>
      </c>
      <c r="Y62" s="17">
        <v>0.6216216216216216</v>
      </c>
    </row>
    <row r="63" spans="1:25" ht="24" x14ac:dyDescent="0.25">
      <c r="A63" s="12" t="s">
        <v>147</v>
      </c>
      <c r="B63" s="15">
        <v>31235</v>
      </c>
      <c r="C63" s="15">
        <v>495.79365079365078</v>
      </c>
      <c r="D63" s="16">
        <v>63</v>
      </c>
      <c r="E63" s="16">
        <v>32</v>
      </c>
      <c r="F63" s="16">
        <v>31</v>
      </c>
      <c r="G63" s="16">
        <v>11</v>
      </c>
      <c r="H63" s="17">
        <v>0.35483870967741937</v>
      </c>
      <c r="I63" s="17">
        <v>0.45833333333333331</v>
      </c>
      <c r="J63" s="16">
        <v>13</v>
      </c>
      <c r="K63" s="17">
        <v>0.41935483870967744</v>
      </c>
      <c r="L63" s="17">
        <v>0.56521739130434778</v>
      </c>
      <c r="M63" s="16">
        <v>6</v>
      </c>
      <c r="N63" s="17">
        <v>0.19354838709677419</v>
      </c>
      <c r="O63" s="17">
        <v>0.75</v>
      </c>
      <c r="P63" s="16">
        <v>1</v>
      </c>
      <c r="Q63" s="17">
        <v>3.2258064516129031E-2</v>
      </c>
      <c r="R63" s="17">
        <v>1</v>
      </c>
      <c r="S63" s="16">
        <v>0</v>
      </c>
      <c r="T63" s="17">
        <v>0</v>
      </c>
      <c r="U63" s="17">
        <v>0</v>
      </c>
      <c r="V63" s="16">
        <v>0</v>
      </c>
      <c r="W63" s="17">
        <v>0</v>
      </c>
      <c r="X63" s="17">
        <v>0</v>
      </c>
      <c r="Y63" s="17">
        <v>0.54385964912280704</v>
      </c>
    </row>
    <row r="64" spans="1:25" x14ac:dyDescent="0.25">
      <c r="A64" s="13" t="s">
        <v>54</v>
      </c>
      <c r="B64" s="15">
        <v>26890</v>
      </c>
      <c r="C64" s="15">
        <v>98.860294117647058</v>
      </c>
      <c r="D64" s="16">
        <v>272</v>
      </c>
      <c r="E64" s="16">
        <v>14</v>
      </c>
      <c r="F64" s="16">
        <v>258</v>
      </c>
      <c r="G64" s="16">
        <v>164</v>
      </c>
      <c r="H64" s="17">
        <v>0.63565891472868219</v>
      </c>
      <c r="I64" s="17">
        <v>0.66938775510204085</v>
      </c>
      <c r="J64" s="16">
        <v>79</v>
      </c>
      <c r="K64" s="17">
        <v>0.30620155038759689</v>
      </c>
      <c r="L64" s="17">
        <v>0.44886363636363635</v>
      </c>
      <c r="M64" s="16">
        <v>4</v>
      </c>
      <c r="N64" s="17">
        <v>1.5503875968992248E-2</v>
      </c>
      <c r="O64" s="17">
        <v>0.2857142857142857</v>
      </c>
      <c r="P64" s="16">
        <v>5</v>
      </c>
      <c r="Q64" s="17">
        <v>1.937984496124031E-2</v>
      </c>
      <c r="R64" s="17">
        <v>0.55555555555555558</v>
      </c>
      <c r="S64" s="16">
        <v>0</v>
      </c>
      <c r="T64" s="17">
        <v>0</v>
      </c>
      <c r="U64" s="17">
        <v>0</v>
      </c>
      <c r="V64" s="16">
        <v>1</v>
      </c>
      <c r="W64" s="17">
        <v>3.875968992248062E-3</v>
      </c>
      <c r="X64" s="17">
        <v>1</v>
      </c>
      <c r="Y64" s="17">
        <v>0.57079646017699115</v>
      </c>
    </row>
    <row r="65" spans="1:25" x14ac:dyDescent="0.25">
      <c r="A65" s="13" t="s">
        <v>34</v>
      </c>
      <c r="B65" s="15">
        <v>35325</v>
      </c>
      <c r="C65" s="15">
        <v>225</v>
      </c>
      <c r="D65" s="16">
        <v>157</v>
      </c>
      <c r="E65" s="16">
        <v>16</v>
      </c>
      <c r="F65" s="16">
        <v>141</v>
      </c>
      <c r="G65" s="16">
        <v>36</v>
      </c>
      <c r="H65" s="17">
        <v>0.25531914893617019</v>
      </c>
      <c r="I65" s="17">
        <v>0.63157894736842102</v>
      </c>
      <c r="J65" s="16">
        <v>19</v>
      </c>
      <c r="K65" s="17">
        <v>0.13475177304964539</v>
      </c>
      <c r="L65" s="17">
        <v>0.55882352941176472</v>
      </c>
      <c r="M65" s="16">
        <v>64</v>
      </c>
      <c r="N65" s="17">
        <v>0.45390070921985815</v>
      </c>
      <c r="O65" s="17">
        <v>0.71111111111111114</v>
      </c>
      <c r="P65" s="16">
        <v>22</v>
      </c>
      <c r="Q65" s="17">
        <v>0.15602836879432624</v>
      </c>
      <c r="R65" s="17">
        <v>0.88</v>
      </c>
      <c r="S65" s="16">
        <v>0</v>
      </c>
      <c r="T65" s="17">
        <v>0</v>
      </c>
      <c r="U65" s="17">
        <v>0</v>
      </c>
      <c r="V65" s="16">
        <v>0</v>
      </c>
      <c r="W65" s="17">
        <v>0</v>
      </c>
      <c r="X65" s="17">
        <v>0</v>
      </c>
      <c r="Y65" s="17">
        <v>0.67788461538461542</v>
      </c>
    </row>
    <row r="66" spans="1:25" ht="24" x14ac:dyDescent="0.25">
      <c r="A66" s="12" t="s">
        <v>135</v>
      </c>
      <c r="B66" s="15">
        <v>115205</v>
      </c>
      <c r="C66" s="15">
        <v>146.7579617834395</v>
      </c>
      <c r="D66" s="16">
        <v>785</v>
      </c>
      <c r="E66" s="16">
        <v>109</v>
      </c>
      <c r="F66" s="16">
        <v>676</v>
      </c>
      <c r="G66" s="16">
        <v>488</v>
      </c>
      <c r="H66" s="17">
        <v>0.72189349112426038</v>
      </c>
      <c r="I66" s="17">
        <v>0.52871072589382451</v>
      </c>
      <c r="J66" s="16">
        <v>112</v>
      </c>
      <c r="K66" s="17">
        <v>0.16568047337278108</v>
      </c>
      <c r="L66" s="17">
        <v>0.38225255972696248</v>
      </c>
      <c r="M66" s="16">
        <v>49</v>
      </c>
      <c r="N66" s="17">
        <v>7.2485207100591711E-2</v>
      </c>
      <c r="O66" s="17">
        <v>0.31612903225806449</v>
      </c>
      <c r="P66" s="16">
        <v>16</v>
      </c>
      <c r="Q66" s="17">
        <v>2.3668639053254437E-2</v>
      </c>
      <c r="R66" s="17">
        <v>0.33333333333333331</v>
      </c>
      <c r="S66" s="16">
        <v>0</v>
      </c>
      <c r="T66" s="17">
        <v>0</v>
      </c>
      <c r="U66" s="17">
        <v>0</v>
      </c>
      <c r="V66" s="16">
        <v>0</v>
      </c>
      <c r="W66" s="17">
        <v>0</v>
      </c>
      <c r="X66" s="17">
        <v>0</v>
      </c>
      <c r="Y66" s="17">
        <v>0.46717346233586732</v>
      </c>
    </row>
    <row r="67" spans="1:25" ht="24" x14ac:dyDescent="0.25">
      <c r="A67" s="13" t="s">
        <v>19</v>
      </c>
      <c r="B67" s="15">
        <v>42500</v>
      </c>
      <c r="C67" s="15">
        <v>307.97101449275362</v>
      </c>
      <c r="D67" s="16">
        <v>138</v>
      </c>
      <c r="E67" s="16">
        <v>9</v>
      </c>
      <c r="F67" s="16">
        <v>129</v>
      </c>
      <c r="G67" s="16">
        <v>113</v>
      </c>
      <c r="H67" s="17">
        <v>0.87596899224806202</v>
      </c>
      <c r="I67" s="17">
        <v>0.8188405797101449</v>
      </c>
      <c r="J67" s="16">
        <v>7</v>
      </c>
      <c r="K67" s="17">
        <v>5.4263565891472867E-2</v>
      </c>
      <c r="L67" s="17">
        <v>0.77777777777777779</v>
      </c>
      <c r="M67" s="16">
        <v>4</v>
      </c>
      <c r="N67" s="17">
        <v>3.1007751937984496E-2</v>
      </c>
      <c r="O67" s="17">
        <v>1</v>
      </c>
      <c r="P67" s="16">
        <v>5</v>
      </c>
      <c r="Q67" s="17">
        <v>3.875968992248062E-2</v>
      </c>
      <c r="R67" s="17">
        <v>1</v>
      </c>
      <c r="S67" s="16">
        <v>0</v>
      </c>
      <c r="T67" s="17">
        <v>0</v>
      </c>
      <c r="U67" s="17">
        <v>0</v>
      </c>
      <c r="V67" s="16">
        <v>0</v>
      </c>
      <c r="W67" s="17">
        <v>0</v>
      </c>
      <c r="X67" s="17">
        <v>0</v>
      </c>
      <c r="Y67" s="17">
        <v>0.82692307692307687</v>
      </c>
    </row>
    <row r="68" spans="1:25" ht="24" x14ac:dyDescent="0.25">
      <c r="A68" s="13" t="s">
        <v>7</v>
      </c>
      <c r="B68" s="15">
        <v>19320</v>
      </c>
      <c r="C68" s="15">
        <v>235.60975609756099</v>
      </c>
      <c r="D68" s="16">
        <v>82</v>
      </c>
      <c r="E68" s="16">
        <v>4</v>
      </c>
      <c r="F68" s="16">
        <v>78</v>
      </c>
      <c r="G68" s="16">
        <v>67</v>
      </c>
      <c r="H68" s="17">
        <v>0.85897435897435892</v>
      </c>
      <c r="I68" s="17">
        <v>0.78823529411764703</v>
      </c>
      <c r="J68" s="16">
        <v>4</v>
      </c>
      <c r="K68" s="17">
        <v>5.128205128205128E-2</v>
      </c>
      <c r="L68" s="17">
        <v>0.5714285714285714</v>
      </c>
      <c r="M68" s="16">
        <v>5</v>
      </c>
      <c r="N68" s="17">
        <v>6.4102564102564097E-2</v>
      </c>
      <c r="O68" s="17">
        <v>0.55555555555555558</v>
      </c>
      <c r="P68" s="16">
        <v>0</v>
      </c>
      <c r="Q68" s="17">
        <v>0</v>
      </c>
      <c r="R68" s="17">
        <v>0</v>
      </c>
      <c r="S68" s="16">
        <v>0</v>
      </c>
      <c r="T68" s="17">
        <v>0</v>
      </c>
      <c r="U68" s="17">
        <v>0</v>
      </c>
      <c r="V68" s="16">
        <v>0</v>
      </c>
      <c r="W68" s="17">
        <v>0</v>
      </c>
      <c r="X68" s="17">
        <v>0</v>
      </c>
      <c r="Y68" s="17">
        <v>0.74285714285714288</v>
      </c>
    </row>
    <row r="69" spans="1:25" ht="24" x14ac:dyDescent="0.25">
      <c r="A69" s="13" t="s">
        <v>13</v>
      </c>
      <c r="B69" s="15">
        <v>2535</v>
      </c>
      <c r="C69" s="15">
        <v>42.966101694915253</v>
      </c>
      <c r="D69" s="16">
        <v>59</v>
      </c>
      <c r="E69" s="16">
        <v>3</v>
      </c>
      <c r="F69" s="16">
        <v>56</v>
      </c>
      <c r="G69" s="16">
        <v>27</v>
      </c>
      <c r="H69" s="17">
        <v>0.48214285714285715</v>
      </c>
      <c r="I69" s="17">
        <v>0.55102040816326525</v>
      </c>
      <c r="J69" s="16">
        <v>12</v>
      </c>
      <c r="K69" s="17">
        <v>0.21428571428571427</v>
      </c>
      <c r="L69" s="17">
        <v>0.48</v>
      </c>
      <c r="M69" s="16">
        <v>15</v>
      </c>
      <c r="N69" s="17">
        <v>0.26785714285714285</v>
      </c>
      <c r="O69" s="17">
        <v>0.35714285714285715</v>
      </c>
      <c r="P69" s="16">
        <v>0</v>
      </c>
      <c r="Q69" s="17">
        <v>0</v>
      </c>
      <c r="R69" s="17">
        <v>0</v>
      </c>
      <c r="S69" s="16">
        <v>0</v>
      </c>
      <c r="T69" s="17">
        <v>0</v>
      </c>
      <c r="U69" s="17">
        <v>0</v>
      </c>
      <c r="V69" s="16">
        <v>0</v>
      </c>
      <c r="W69" s="17">
        <v>0</v>
      </c>
      <c r="X69" s="17">
        <v>0</v>
      </c>
      <c r="Y69" s="17">
        <v>0.47457627118644069</v>
      </c>
    </row>
    <row r="70" spans="1:25" ht="24" x14ac:dyDescent="0.25">
      <c r="A70" s="12" t="s">
        <v>142</v>
      </c>
      <c r="B70" s="15">
        <v>19380</v>
      </c>
      <c r="C70" s="15">
        <v>186.34615384615384</v>
      </c>
      <c r="D70" s="16">
        <v>104</v>
      </c>
      <c r="E70" s="16">
        <v>11</v>
      </c>
      <c r="F70" s="16">
        <v>93</v>
      </c>
      <c r="G70" s="16">
        <v>54</v>
      </c>
      <c r="H70" s="17">
        <v>0.58064516129032262</v>
      </c>
      <c r="I70" s="17">
        <v>0.39416058394160586</v>
      </c>
      <c r="J70" s="16">
        <v>13</v>
      </c>
      <c r="K70" s="17">
        <v>0.13978494623655913</v>
      </c>
      <c r="L70" s="17">
        <v>0.19402985074626866</v>
      </c>
      <c r="M70" s="16">
        <v>22</v>
      </c>
      <c r="N70" s="17">
        <v>0.23655913978494625</v>
      </c>
      <c r="O70" s="17">
        <v>0.42307692307692307</v>
      </c>
      <c r="P70" s="16">
        <v>0</v>
      </c>
      <c r="Q70" s="17">
        <v>0</v>
      </c>
      <c r="R70" s="17">
        <v>0</v>
      </c>
      <c r="S70" s="16">
        <v>0</v>
      </c>
      <c r="T70" s="17">
        <v>0</v>
      </c>
      <c r="U70" s="17">
        <v>0</v>
      </c>
      <c r="V70" s="16">
        <v>0</v>
      </c>
      <c r="W70" s="17">
        <v>0</v>
      </c>
      <c r="X70" s="17">
        <v>0</v>
      </c>
      <c r="Y70" s="17">
        <v>0.34191176470588236</v>
      </c>
    </row>
    <row r="71" spans="1:25" ht="24" x14ac:dyDescent="0.25">
      <c r="A71" s="13" t="s">
        <v>44</v>
      </c>
      <c r="B71" s="15">
        <v>69500</v>
      </c>
      <c r="C71" s="15">
        <v>248.21428571428572</v>
      </c>
      <c r="D71" s="16">
        <v>280</v>
      </c>
      <c r="E71" s="16">
        <v>23</v>
      </c>
      <c r="F71" s="16">
        <v>257</v>
      </c>
      <c r="G71" s="16">
        <v>208</v>
      </c>
      <c r="H71" s="17">
        <v>0.80933852140077822</v>
      </c>
      <c r="I71" s="17">
        <v>0.82868525896414347</v>
      </c>
      <c r="J71" s="16">
        <v>23</v>
      </c>
      <c r="K71" s="17">
        <v>8.9494163424124515E-2</v>
      </c>
      <c r="L71" s="17">
        <v>0.67647058823529416</v>
      </c>
      <c r="M71" s="16">
        <v>15</v>
      </c>
      <c r="N71" s="17">
        <v>5.8365758754863814E-2</v>
      </c>
      <c r="O71" s="17">
        <v>0.7142857142857143</v>
      </c>
      <c r="P71" s="16">
        <v>8</v>
      </c>
      <c r="Q71" s="17">
        <v>3.1128404669260701E-2</v>
      </c>
      <c r="R71" s="17">
        <v>1</v>
      </c>
      <c r="S71" s="16">
        <v>0</v>
      </c>
      <c r="T71" s="17">
        <v>0</v>
      </c>
      <c r="U71" s="17">
        <v>0</v>
      </c>
      <c r="V71" s="16">
        <v>0</v>
      </c>
      <c r="W71" s="17">
        <v>0</v>
      </c>
      <c r="X71" s="17">
        <v>0</v>
      </c>
      <c r="Y71" s="17">
        <v>0.80817610062893086</v>
      </c>
    </row>
    <row r="72" spans="1:25" x14ac:dyDescent="0.25">
      <c r="A72" s="13" t="s">
        <v>47</v>
      </c>
      <c r="B72" s="15">
        <v>58265</v>
      </c>
      <c r="C72" s="15">
        <v>189.78827361563518</v>
      </c>
      <c r="D72" s="16">
        <v>307</v>
      </c>
      <c r="E72" s="16">
        <v>7</v>
      </c>
      <c r="F72" s="16">
        <v>300</v>
      </c>
      <c r="G72" s="16">
        <v>196</v>
      </c>
      <c r="H72" s="17">
        <v>0.65333333333333332</v>
      </c>
      <c r="I72" s="17">
        <v>0.82008368200836823</v>
      </c>
      <c r="J72" s="16">
        <v>74</v>
      </c>
      <c r="K72" s="17">
        <v>0.24666666666666667</v>
      </c>
      <c r="L72" s="17">
        <v>0.70476190476190481</v>
      </c>
      <c r="M72" s="16">
        <v>14</v>
      </c>
      <c r="N72" s="17">
        <v>4.6666666666666669E-2</v>
      </c>
      <c r="O72" s="17">
        <v>0.77777777777777779</v>
      </c>
      <c r="P72" s="16">
        <v>11</v>
      </c>
      <c r="Q72" s="17">
        <v>3.6666666666666667E-2</v>
      </c>
      <c r="R72" s="17">
        <v>0.91666666666666663</v>
      </c>
      <c r="S72" s="16">
        <v>0</v>
      </c>
      <c r="T72" s="17">
        <v>0</v>
      </c>
      <c r="U72" s="17">
        <v>0</v>
      </c>
      <c r="V72" s="16">
        <v>1</v>
      </c>
      <c r="W72" s="17">
        <v>3.3333333333333335E-3</v>
      </c>
      <c r="X72" s="17">
        <v>1</v>
      </c>
      <c r="Y72" s="17">
        <v>0.78328981723237601</v>
      </c>
    </row>
    <row r="73" spans="1:25" ht="24" x14ac:dyDescent="0.25">
      <c r="A73" s="13" t="s">
        <v>71</v>
      </c>
      <c r="B73" s="15">
        <v>250355</v>
      </c>
      <c r="C73" s="15">
        <v>225.34203420342035</v>
      </c>
      <c r="D73" s="16">
        <v>1111</v>
      </c>
      <c r="E73" s="16">
        <v>134</v>
      </c>
      <c r="F73" s="16">
        <v>977</v>
      </c>
      <c r="G73" s="16">
        <v>346</v>
      </c>
      <c r="H73" s="17">
        <v>0.35414534288638688</v>
      </c>
      <c r="I73" s="17">
        <v>0.77578475336322872</v>
      </c>
      <c r="J73" s="16">
        <v>189</v>
      </c>
      <c r="K73" s="17">
        <v>0.19344933469805528</v>
      </c>
      <c r="L73" s="17">
        <v>0.66083916083916083</v>
      </c>
      <c r="M73" s="16">
        <v>238</v>
      </c>
      <c r="N73" s="17">
        <v>0.24360286591606961</v>
      </c>
      <c r="O73" s="17">
        <v>0.78032786885245897</v>
      </c>
      <c r="P73" s="16">
        <v>180</v>
      </c>
      <c r="Q73" s="17">
        <v>0.18423746161719551</v>
      </c>
      <c r="R73" s="17">
        <v>0.84112149532710279</v>
      </c>
      <c r="S73" s="16">
        <v>4</v>
      </c>
      <c r="T73" s="17">
        <v>4.0941658137154556E-3</v>
      </c>
      <c r="U73" s="17">
        <v>1</v>
      </c>
      <c r="V73" s="16">
        <v>1</v>
      </c>
      <c r="W73" s="17">
        <v>1.0235414534288639E-3</v>
      </c>
      <c r="X73" s="17">
        <v>0.5</v>
      </c>
      <c r="Y73" s="17">
        <v>0.76149649259547936</v>
      </c>
    </row>
    <row r="74" spans="1:25" ht="24" x14ac:dyDescent="0.25">
      <c r="A74" s="13" t="s">
        <v>45</v>
      </c>
      <c r="B74" s="15">
        <v>67150</v>
      </c>
      <c r="C74" s="15">
        <v>270.76612903225805</v>
      </c>
      <c r="D74" s="16">
        <v>248</v>
      </c>
      <c r="E74" s="16">
        <v>54</v>
      </c>
      <c r="F74" s="16">
        <v>194</v>
      </c>
      <c r="G74" s="16">
        <v>61</v>
      </c>
      <c r="H74" s="17">
        <v>0.31443298969072164</v>
      </c>
      <c r="I74" s="17">
        <v>0.67032967032967028</v>
      </c>
      <c r="J74" s="16">
        <v>78</v>
      </c>
      <c r="K74" s="17">
        <v>0.40206185567010311</v>
      </c>
      <c r="L74" s="17">
        <v>0.72222222222222221</v>
      </c>
      <c r="M74" s="16">
        <v>40</v>
      </c>
      <c r="N74" s="17">
        <v>0.20618556701030927</v>
      </c>
      <c r="O74" s="17">
        <v>0.7407407407407407</v>
      </c>
      <c r="P74" s="16">
        <v>12</v>
      </c>
      <c r="Q74" s="17">
        <v>6.1855670103092786E-2</v>
      </c>
      <c r="R74" s="17">
        <v>0.8</v>
      </c>
      <c r="S74" s="16">
        <v>0</v>
      </c>
      <c r="T74" s="17">
        <v>0</v>
      </c>
      <c r="U74" s="17">
        <v>0</v>
      </c>
      <c r="V74" s="16">
        <v>0</v>
      </c>
      <c r="W74" s="17">
        <v>0</v>
      </c>
      <c r="X74" s="17">
        <v>0</v>
      </c>
      <c r="Y74" s="17">
        <v>0.70289855072463769</v>
      </c>
    </row>
    <row r="75" spans="1:25" ht="24" x14ac:dyDescent="0.25">
      <c r="A75" s="13" t="s">
        <v>9</v>
      </c>
      <c r="B75" s="15">
        <v>6625</v>
      </c>
      <c r="C75" s="15">
        <v>245.37037037037038</v>
      </c>
      <c r="D75" s="16">
        <v>27</v>
      </c>
      <c r="E75" s="16">
        <v>16</v>
      </c>
      <c r="F75" s="16">
        <v>11</v>
      </c>
      <c r="G75" s="16">
        <v>6</v>
      </c>
      <c r="H75" s="17">
        <v>0.54545454545454541</v>
      </c>
      <c r="I75" s="17">
        <v>0.17142857142857143</v>
      </c>
      <c r="J75" s="16">
        <v>3</v>
      </c>
      <c r="K75" s="17">
        <v>0.27272727272727271</v>
      </c>
      <c r="L75" s="17">
        <v>0.12</v>
      </c>
      <c r="M75" s="16">
        <v>2</v>
      </c>
      <c r="N75" s="17">
        <v>0.18181818181818182</v>
      </c>
      <c r="O75" s="17">
        <v>0.66666666666666663</v>
      </c>
      <c r="P75" s="16">
        <v>0</v>
      </c>
      <c r="Q75" s="17">
        <v>0</v>
      </c>
      <c r="R75" s="17">
        <v>0</v>
      </c>
      <c r="S75" s="16">
        <v>0</v>
      </c>
      <c r="T75" s="17">
        <v>0</v>
      </c>
      <c r="U75" s="17">
        <v>0</v>
      </c>
      <c r="V75" s="16">
        <v>0</v>
      </c>
      <c r="W75" s="17">
        <v>0</v>
      </c>
      <c r="X75" s="17">
        <v>0</v>
      </c>
      <c r="Y75" s="17">
        <v>0.171875</v>
      </c>
    </row>
    <row r="76" spans="1:25" ht="24" x14ac:dyDescent="0.25">
      <c r="A76" s="13" t="s">
        <v>4</v>
      </c>
      <c r="B76" s="15">
        <v>8565</v>
      </c>
      <c r="C76" s="15">
        <v>190.33333333333334</v>
      </c>
      <c r="D76" s="16">
        <v>45</v>
      </c>
      <c r="E76" s="16">
        <v>1</v>
      </c>
      <c r="F76" s="16">
        <v>44</v>
      </c>
      <c r="G76" s="16">
        <v>30</v>
      </c>
      <c r="H76" s="17">
        <v>0.68181818181818177</v>
      </c>
      <c r="I76" s="17">
        <v>0.625</v>
      </c>
      <c r="J76" s="16">
        <v>8</v>
      </c>
      <c r="K76" s="17">
        <v>0.18181818181818182</v>
      </c>
      <c r="L76" s="17">
        <v>0.32</v>
      </c>
      <c r="M76" s="16">
        <v>5</v>
      </c>
      <c r="N76" s="17">
        <v>0.11363636363636363</v>
      </c>
      <c r="O76" s="17">
        <v>0.35714285714285715</v>
      </c>
      <c r="P76" s="16">
        <v>0</v>
      </c>
      <c r="Q76" s="17">
        <v>0</v>
      </c>
      <c r="R76" s="17">
        <v>0</v>
      </c>
      <c r="S76" s="16">
        <v>0</v>
      </c>
      <c r="T76" s="17">
        <v>0</v>
      </c>
      <c r="U76" s="17">
        <v>0</v>
      </c>
      <c r="V76" s="16">
        <v>0</v>
      </c>
      <c r="W76" s="17">
        <v>0</v>
      </c>
      <c r="X76" s="17">
        <v>0</v>
      </c>
      <c r="Y76" s="17">
        <v>0.4731182795698925</v>
      </c>
    </row>
    <row r="77" spans="1:25" s="24" customFormat="1" ht="12" x14ac:dyDescent="0.2">
      <c r="A77" s="19" t="s">
        <v>85</v>
      </c>
      <c r="B77" s="21">
        <f>SUM(B2:B76)</f>
        <v>3856980</v>
      </c>
      <c r="C77" s="21">
        <f>+B77/D77</f>
        <v>219.62077212162623</v>
      </c>
      <c r="D77" s="22">
        <f>SUM(D2:D76)</f>
        <v>17562</v>
      </c>
      <c r="E77" s="22">
        <f t="shared" ref="E77:G77" si="0">SUM(E2:E76)</f>
        <v>2368</v>
      </c>
      <c r="F77" s="22">
        <f t="shared" si="0"/>
        <v>15194</v>
      </c>
      <c r="G77" s="22">
        <f t="shared" si="0"/>
        <v>9606</v>
      </c>
      <c r="H77" s="23">
        <f>+G77/F77</f>
        <v>0.63222324601816504</v>
      </c>
      <c r="I77" s="23">
        <f>G77/15136</f>
        <v>0.63464587737843547</v>
      </c>
      <c r="J77" s="22">
        <f>SUM(J2:J76)</f>
        <v>2856</v>
      </c>
      <c r="K77" s="23">
        <f>+J77/F77</f>
        <v>0.18796893510596288</v>
      </c>
      <c r="L77" s="23">
        <f>+J77/5749</f>
        <v>0.49678204905200907</v>
      </c>
      <c r="M77" s="22">
        <f>SUM(M2:M76)</f>
        <v>1622</v>
      </c>
      <c r="N77" s="23">
        <f>+M77/F77</f>
        <v>0.10675266552586547</v>
      </c>
      <c r="O77" s="23">
        <f>+M77/2941</f>
        <v>0.55151309078544708</v>
      </c>
      <c r="P77" s="22">
        <f>SUM(P2:P76)</f>
        <v>824</v>
      </c>
      <c r="Q77" s="23">
        <f>+P77/F77</f>
        <v>5.4231933658022903E-2</v>
      </c>
      <c r="R77" s="23">
        <f>+P77/1411</f>
        <v>0.58398299078667615</v>
      </c>
      <c r="S77" s="22">
        <f>SUM(S2:S76)</f>
        <v>19</v>
      </c>
      <c r="T77" s="23">
        <f>+S77/F77</f>
        <v>1.2504936159010137E-3</v>
      </c>
      <c r="U77" s="23">
        <f>+S77/35</f>
        <v>0.54285714285714282</v>
      </c>
      <c r="V77" s="22">
        <f>SUM(V2:V76)</f>
        <v>27</v>
      </c>
      <c r="W77" s="23">
        <f>+V77/F77</f>
        <v>1.7770172436488087E-3</v>
      </c>
      <c r="X77" s="23">
        <f>+V77/62</f>
        <v>0.43548387096774194</v>
      </c>
      <c r="Y77" s="23">
        <v>0.57817283950617304</v>
      </c>
    </row>
    <row r="79" spans="1:25" x14ac:dyDescent="0.25">
      <c r="A79" s="32" t="s">
        <v>86</v>
      </c>
      <c r="B79" s="32"/>
      <c r="C79" s="32"/>
      <c r="D79" s="32"/>
      <c r="E79" s="32"/>
      <c r="F79" s="32"/>
      <c r="G79" s="32"/>
      <c r="H79" s="32"/>
      <c r="I79" s="32"/>
      <c r="J79" s="32"/>
      <c r="K79" s="30"/>
      <c r="L79" s="30"/>
      <c r="M79" s="30"/>
      <c r="N79" s="30"/>
      <c r="O79" s="30"/>
      <c r="P79" s="30"/>
    </row>
    <row r="80" spans="1:25" x14ac:dyDescent="0.25">
      <c r="A80" s="33" t="s">
        <v>150</v>
      </c>
      <c r="B80" s="33"/>
      <c r="C80" s="33"/>
      <c r="D80" s="33"/>
      <c r="E80" s="33"/>
      <c r="F80" s="33"/>
      <c r="G80" s="33"/>
      <c r="H80" s="33"/>
      <c r="I80" s="33"/>
      <c r="J80" s="33"/>
      <c r="K80" s="31"/>
      <c r="L80" s="31"/>
      <c r="M80" s="31"/>
      <c r="N80" s="31"/>
      <c r="O80" s="28"/>
      <c r="P80" s="28"/>
    </row>
    <row r="81" spans="1:16" x14ac:dyDescent="0.25">
      <c r="A81" s="33"/>
      <c r="B81" s="33"/>
      <c r="C81" s="33"/>
      <c r="D81" s="33"/>
      <c r="E81" s="33"/>
      <c r="F81" s="33"/>
      <c r="G81" s="33"/>
      <c r="H81" s="33"/>
      <c r="I81" s="33"/>
      <c r="J81" s="33"/>
      <c r="K81" s="30"/>
      <c r="L81" s="30"/>
      <c r="M81" s="30"/>
      <c r="N81" s="30"/>
      <c r="O81" s="28"/>
      <c r="P81" s="28"/>
    </row>
    <row r="82" spans="1:16" ht="15" customHeight="1" x14ac:dyDescent="0.25">
      <c r="A82" s="34" t="s">
        <v>149</v>
      </c>
      <c r="B82" s="34"/>
      <c r="C82" s="34"/>
      <c r="D82" s="34"/>
      <c r="E82" s="34"/>
      <c r="F82" s="34"/>
      <c r="G82" s="34"/>
      <c r="H82" s="34"/>
      <c r="I82" s="34"/>
      <c r="J82" s="34"/>
      <c r="K82" s="28"/>
      <c r="L82" s="28"/>
      <c r="M82" s="28"/>
      <c r="N82" s="28"/>
      <c r="O82" s="28"/>
      <c r="P82" s="28"/>
    </row>
    <row r="83" spans="1:16" x14ac:dyDescent="0.25">
      <c r="A83" s="34"/>
      <c r="B83" s="34"/>
      <c r="C83" s="34"/>
      <c r="D83" s="34"/>
      <c r="E83" s="34"/>
      <c r="F83" s="34"/>
      <c r="G83" s="34"/>
      <c r="H83" s="34"/>
      <c r="I83" s="34"/>
      <c r="J83" s="34"/>
      <c r="K83" s="28"/>
      <c r="L83" s="28"/>
      <c r="M83" s="28"/>
      <c r="N83" s="28"/>
      <c r="O83" s="28"/>
      <c r="P83" s="28"/>
    </row>
    <row r="84" spans="1:16" x14ac:dyDescent="0.25">
      <c r="A84" s="34"/>
      <c r="B84" s="34"/>
      <c r="C84" s="34"/>
      <c r="D84" s="34"/>
      <c r="E84" s="34"/>
      <c r="F84" s="34"/>
      <c r="G84" s="34"/>
      <c r="H84" s="34"/>
      <c r="I84" s="34"/>
      <c r="J84" s="34"/>
      <c r="K84" s="28"/>
      <c r="L84" s="28"/>
      <c r="M84" s="28"/>
      <c r="N84" s="28"/>
      <c r="O84" s="28"/>
      <c r="P84" s="28"/>
    </row>
    <row r="85" spans="1:16" x14ac:dyDescent="0.25">
      <c r="A85" s="34"/>
      <c r="B85" s="34"/>
      <c r="C85" s="34"/>
      <c r="D85" s="34"/>
      <c r="E85" s="34"/>
      <c r="F85" s="34"/>
      <c r="G85" s="34"/>
      <c r="H85" s="34"/>
      <c r="I85" s="34"/>
      <c r="J85" s="34"/>
      <c r="K85" s="28"/>
      <c r="L85" s="28"/>
      <c r="M85" s="28"/>
      <c r="N85" s="28"/>
      <c r="O85" s="28"/>
      <c r="P85" s="28"/>
    </row>
    <row r="86" spans="1:16" x14ac:dyDescent="0.25">
      <c r="A86" s="34"/>
      <c r="B86" s="34"/>
      <c r="C86" s="34"/>
      <c r="D86" s="34"/>
      <c r="E86" s="34"/>
      <c r="F86" s="34"/>
      <c r="G86" s="34"/>
      <c r="H86" s="34"/>
      <c r="I86" s="34"/>
      <c r="J86" s="34"/>
      <c r="K86" s="28"/>
      <c r="L86" s="28"/>
      <c r="M86" s="28"/>
      <c r="N86" s="28"/>
      <c r="O86" s="28"/>
      <c r="P86" s="28"/>
    </row>
    <row r="87" spans="1:16" ht="22.5" customHeight="1" x14ac:dyDescent="0.25">
      <c r="A87" s="34"/>
      <c r="B87" s="34"/>
      <c r="C87" s="34"/>
      <c r="D87" s="34"/>
      <c r="E87" s="34"/>
      <c r="F87" s="34"/>
      <c r="G87" s="34"/>
      <c r="H87" s="34"/>
      <c r="I87" s="34"/>
      <c r="J87" s="34"/>
      <c r="K87" s="30"/>
      <c r="L87" s="30"/>
      <c r="M87" s="30"/>
      <c r="N87" s="30"/>
      <c r="O87" s="28"/>
      <c r="P87" s="28"/>
    </row>
    <row r="88" spans="1:16" ht="15" customHeight="1" x14ac:dyDescent="0.25">
      <c r="A88" s="34" t="s">
        <v>152</v>
      </c>
      <c r="B88" s="34"/>
      <c r="C88" s="34"/>
      <c r="D88" s="34"/>
      <c r="E88" s="34"/>
      <c r="F88" s="34"/>
      <c r="G88" s="34"/>
      <c r="H88" s="34"/>
      <c r="I88" s="34"/>
      <c r="J88" s="34"/>
      <c r="K88" s="28"/>
      <c r="L88" s="28"/>
      <c r="M88" s="28"/>
      <c r="N88" s="28"/>
      <c r="O88" s="28"/>
      <c r="P88" s="28"/>
    </row>
    <row r="89" spans="1:16" ht="15" customHeight="1" x14ac:dyDescent="0.25">
      <c r="A89" s="34"/>
      <c r="B89" s="34"/>
      <c r="C89" s="34"/>
      <c r="D89" s="34"/>
      <c r="E89" s="34"/>
      <c r="F89" s="34"/>
      <c r="G89" s="34"/>
      <c r="H89" s="34"/>
      <c r="I89" s="34"/>
      <c r="J89" s="34"/>
      <c r="K89" s="28"/>
      <c r="L89" s="28"/>
      <c r="M89" s="28"/>
      <c r="N89" s="28"/>
      <c r="O89" s="29"/>
      <c r="P89" s="29"/>
    </row>
    <row r="90" spans="1:16" x14ac:dyDescent="0.25">
      <c r="A90" s="34"/>
      <c r="B90" s="34"/>
      <c r="C90" s="34"/>
      <c r="D90" s="34"/>
      <c r="E90" s="34"/>
      <c r="F90" s="34"/>
      <c r="G90" s="34"/>
      <c r="H90" s="34"/>
      <c r="I90" s="34"/>
      <c r="J90" s="34"/>
      <c r="K90" s="28"/>
      <c r="L90" s="28"/>
      <c r="M90" s="28"/>
      <c r="N90" s="28"/>
      <c r="O90" s="29"/>
      <c r="P90" s="29"/>
    </row>
    <row r="91" spans="1:16" x14ac:dyDescent="0.25">
      <c r="A91" s="34"/>
      <c r="B91" s="34"/>
      <c r="C91" s="34"/>
      <c r="D91" s="34"/>
      <c r="E91" s="34"/>
      <c r="F91" s="34"/>
      <c r="G91" s="34"/>
      <c r="H91" s="34"/>
      <c r="I91" s="34"/>
      <c r="J91" s="34"/>
      <c r="K91" s="30"/>
      <c r="L91" s="30"/>
      <c r="M91" s="30"/>
      <c r="N91" s="30"/>
      <c r="O91" s="29"/>
      <c r="P91" s="29"/>
    </row>
    <row r="92" spans="1:16" ht="15" customHeight="1" x14ac:dyDescent="0.25">
      <c r="A92" s="35" t="s">
        <v>148</v>
      </c>
      <c r="B92" s="35"/>
      <c r="C92" s="35"/>
      <c r="D92" s="35"/>
      <c r="E92" s="35"/>
      <c r="F92" s="35"/>
      <c r="G92" s="35"/>
      <c r="H92" s="35"/>
      <c r="I92" s="35"/>
      <c r="J92" s="35"/>
      <c r="K92" s="29"/>
      <c r="L92" s="29"/>
      <c r="M92" s="29"/>
      <c r="N92" s="29"/>
      <c r="O92" s="29"/>
      <c r="P92" s="29"/>
    </row>
    <row r="93" spans="1:16" x14ac:dyDescent="0.25">
      <c r="A93" s="35"/>
      <c r="B93" s="35"/>
      <c r="C93" s="35"/>
      <c r="D93" s="35"/>
      <c r="E93" s="35"/>
      <c r="F93" s="35"/>
      <c r="G93" s="35"/>
      <c r="H93" s="35"/>
      <c r="I93" s="35"/>
      <c r="J93" s="35"/>
      <c r="K93" s="29"/>
      <c r="L93" s="29"/>
      <c r="M93" s="29"/>
      <c r="N93" s="29"/>
    </row>
    <row r="94" spans="1:16" x14ac:dyDescent="0.25">
      <c r="A94" s="29"/>
      <c r="B94" s="29"/>
      <c r="C94" s="29"/>
      <c r="D94" s="29"/>
      <c r="E94" s="29"/>
      <c r="F94" s="29"/>
      <c r="G94" s="29"/>
      <c r="H94" s="29"/>
      <c r="I94" s="29"/>
      <c r="J94" s="29"/>
      <c r="K94" s="29"/>
      <c r="L94" s="29"/>
      <c r="M94" s="29"/>
      <c r="N94" s="29"/>
    </row>
  </sheetData>
  <sortState xmlns:xlrd2="http://schemas.microsoft.com/office/spreadsheetml/2017/richdata2" ref="A2:Y76">
    <sortCondition ref="A2:A76"/>
  </sortState>
  <mergeCells count="5">
    <mergeCell ref="A79:J79"/>
    <mergeCell ref="A80:J81"/>
    <mergeCell ref="A82:J87"/>
    <mergeCell ref="A88:J91"/>
    <mergeCell ref="A92:J93"/>
  </mergeCells>
  <pageMargins left="0.45" right="0.45" top="0.5" bottom="0.5" header="0.3" footer="0.3"/>
  <pageSetup paperSize="3" orientation="landscape" r:id="rId1"/>
  <headerFooter>
    <oddHeader>&amp;C&amp;"Arial,Bold"Marion County Top Mortgage Lenders (HMDA 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840C-AF18-444B-9EBD-60CF7F826FBE}">
  <dimension ref="A1:X86"/>
  <sheetViews>
    <sheetView tabSelected="1" zoomScale="106" zoomScaleNormal="106" workbookViewId="0">
      <pane ySplit="1" topLeftCell="A2" activePane="bottomLeft" state="frozen"/>
      <selection pane="bottomLeft" activeCell="A77" sqref="A77"/>
    </sheetView>
  </sheetViews>
  <sheetFormatPr defaultRowHeight="15" x14ac:dyDescent="0.25"/>
  <cols>
    <col min="1" max="1" width="25.7109375" style="20" customWidth="1"/>
  </cols>
  <sheetData>
    <row r="1" spans="1:24" s="5" customFormat="1" ht="90" x14ac:dyDescent="0.25">
      <c r="A1" s="6" t="s">
        <v>121</v>
      </c>
      <c r="B1" s="11" t="s">
        <v>76</v>
      </c>
      <c r="C1" s="11" t="s">
        <v>105</v>
      </c>
      <c r="D1" s="11" t="s">
        <v>106</v>
      </c>
      <c r="E1" s="11" t="s">
        <v>107</v>
      </c>
      <c r="F1" s="11" t="s">
        <v>108</v>
      </c>
      <c r="G1" s="11" t="s">
        <v>77</v>
      </c>
      <c r="H1" s="11" t="s">
        <v>109</v>
      </c>
      <c r="I1" s="11" t="s">
        <v>110</v>
      </c>
      <c r="J1" s="11" t="s">
        <v>79</v>
      </c>
      <c r="K1" s="11" t="s">
        <v>111</v>
      </c>
      <c r="L1" s="11" t="s">
        <v>112</v>
      </c>
      <c r="M1" s="11" t="s">
        <v>80</v>
      </c>
      <c r="N1" s="11" t="s">
        <v>113</v>
      </c>
      <c r="O1" s="11" t="s">
        <v>114</v>
      </c>
      <c r="P1" s="11" t="s">
        <v>81</v>
      </c>
      <c r="Q1" s="11" t="s">
        <v>115</v>
      </c>
      <c r="R1" s="11" t="s">
        <v>116</v>
      </c>
      <c r="S1" s="11" t="s">
        <v>82</v>
      </c>
      <c r="T1" s="11" t="s">
        <v>117</v>
      </c>
      <c r="U1" s="11" t="s">
        <v>118</v>
      </c>
      <c r="V1" s="11" t="s">
        <v>83</v>
      </c>
      <c r="W1" s="11" t="s">
        <v>119</v>
      </c>
      <c r="X1" s="11" t="s">
        <v>120</v>
      </c>
    </row>
    <row r="2" spans="1:24" x14ac:dyDescent="0.25">
      <c r="A2" s="13" t="s">
        <v>40</v>
      </c>
      <c r="B2" s="16">
        <v>285</v>
      </c>
      <c r="C2" s="25">
        <v>156</v>
      </c>
      <c r="D2" s="25">
        <v>7</v>
      </c>
      <c r="E2" s="16">
        <v>149</v>
      </c>
      <c r="F2" s="17">
        <v>0.52280701754385961</v>
      </c>
      <c r="G2" s="25">
        <v>188</v>
      </c>
      <c r="H2" s="16">
        <v>96</v>
      </c>
      <c r="I2" s="17">
        <v>0.51063829787234039</v>
      </c>
      <c r="J2" s="25">
        <v>39</v>
      </c>
      <c r="K2" s="16">
        <v>21</v>
      </c>
      <c r="L2" s="17">
        <v>0.53846153846153844</v>
      </c>
      <c r="M2" s="16">
        <v>42</v>
      </c>
      <c r="N2" s="16">
        <v>22</v>
      </c>
      <c r="O2" s="17">
        <v>0.52380952380952384</v>
      </c>
      <c r="P2" s="25">
        <v>5</v>
      </c>
      <c r="Q2" s="16">
        <v>3</v>
      </c>
      <c r="R2" s="17">
        <v>0.6</v>
      </c>
      <c r="S2" s="16">
        <v>1</v>
      </c>
      <c r="T2" s="16">
        <v>0</v>
      </c>
      <c r="U2" s="17">
        <v>0</v>
      </c>
      <c r="V2" s="16">
        <v>3</v>
      </c>
      <c r="W2" s="16">
        <v>1</v>
      </c>
      <c r="X2" s="17">
        <v>0.33333333333333331</v>
      </c>
    </row>
    <row r="3" spans="1:24" ht="36" x14ac:dyDescent="0.25">
      <c r="A3" s="13" t="s">
        <v>20</v>
      </c>
      <c r="B3" s="16">
        <v>167</v>
      </c>
      <c r="C3" s="25">
        <v>0</v>
      </c>
      <c r="D3" s="25">
        <v>0</v>
      </c>
      <c r="E3" s="16">
        <v>0</v>
      </c>
      <c r="F3" s="17">
        <v>0</v>
      </c>
      <c r="G3" s="25">
        <v>115</v>
      </c>
      <c r="H3" s="16">
        <v>0</v>
      </c>
      <c r="I3" s="17">
        <v>0</v>
      </c>
      <c r="J3" s="25">
        <v>29</v>
      </c>
      <c r="K3" s="16">
        <v>0</v>
      </c>
      <c r="L3" s="17">
        <v>0</v>
      </c>
      <c r="M3" s="16">
        <v>12</v>
      </c>
      <c r="N3" s="16">
        <v>0</v>
      </c>
      <c r="O3" s="17">
        <v>0</v>
      </c>
      <c r="P3" s="25">
        <v>6</v>
      </c>
      <c r="Q3" s="16">
        <v>0</v>
      </c>
      <c r="R3" s="17">
        <v>0</v>
      </c>
      <c r="S3" s="16">
        <v>0</v>
      </c>
      <c r="T3" s="16">
        <v>0</v>
      </c>
      <c r="U3" s="17">
        <v>0</v>
      </c>
      <c r="V3" s="16">
        <v>0</v>
      </c>
      <c r="W3" s="16">
        <v>0</v>
      </c>
      <c r="X3" s="17">
        <v>0</v>
      </c>
    </row>
    <row r="4" spans="1:24" ht="24" x14ac:dyDescent="0.25">
      <c r="A4" s="13" t="s">
        <v>52</v>
      </c>
      <c r="B4" s="16">
        <v>117</v>
      </c>
      <c r="C4" s="25">
        <v>289</v>
      </c>
      <c r="D4" s="25">
        <v>220</v>
      </c>
      <c r="E4" s="16">
        <v>69</v>
      </c>
      <c r="F4" s="17">
        <v>0.58974358974358976</v>
      </c>
      <c r="G4" s="25">
        <v>76</v>
      </c>
      <c r="H4" s="16">
        <v>45</v>
      </c>
      <c r="I4" s="17">
        <v>0.59210526315789469</v>
      </c>
      <c r="J4" s="25">
        <v>30</v>
      </c>
      <c r="K4" s="16">
        <v>16</v>
      </c>
      <c r="L4" s="17">
        <v>0.53333333333333333</v>
      </c>
      <c r="M4" s="16">
        <v>8</v>
      </c>
      <c r="N4" s="16">
        <v>7</v>
      </c>
      <c r="O4" s="17">
        <v>0.875</v>
      </c>
      <c r="P4" s="25">
        <v>2</v>
      </c>
      <c r="Q4" s="16">
        <v>1</v>
      </c>
      <c r="R4" s="17">
        <v>0.5</v>
      </c>
      <c r="S4" s="16">
        <v>0</v>
      </c>
      <c r="T4" s="16">
        <v>0</v>
      </c>
      <c r="U4" s="17">
        <v>0</v>
      </c>
      <c r="V4" s="16">
        <v>0</v>
      </c>
      <c r="W4" s="16">
        <v>0</v>
      </c>
      <c r="X4" s="17">
        <v>0</v>
      </c>
    </row>
    <row r="5" spans="1:24" ht="24" x14ac:dyDescent="0.25">
      <c r="A5" s="13" t="s">
        <v>36</v>
      </c>
      <c r="B5" s="16">
        <v>231</v>
      </c>
      <c r="C5" s="25">
        <v>104</v>
      </c>
      <c r="D5" s="25">
        <v>14</v>
      </c>
      <c r="E5" s="16">
        <v>90</v>
      </c>
      <c r="F5" s="17">
        <v>0.38961038961038963</v>
      </c>
      <c r="G5" s="25">
        <v>124</v>
      </c>
      <c r="H5" s="16">
        <v>45</v>
      </c>
      <c r="I5" s="17">
        <v>0.36290322580645162</v>
      </c>
      <c r="J5" s="25">
        <v>54</v>
      </c>
      <c r="K5" s="16">
        <v>26</v>
      </c>
      <c r="L5" s="17">
        <v>0.48148148148148145</v>
      </c>
      <c r="M5" s="16">
        <v>32</v>
      </c>
      <c r="N5" s="16">
        <v>9</v>
      </c>
      <c r="O5" s="17">
        <v>0.28125</v>
      </c>
      <c r="P5" s="25">
        <v>19</v>
      </c>
      <c r="Q5" s="16">
        <v>10</v>
      </c>
      <c r="R5" s="17">
        <v>0.52631578947368418</v>
      </c>
      <c r="S5" s="16">
        <v>0</v>
      </c>
      <c r="T5" s="16">
        <v>0</v>
      </c>
      <c r="U5" s="17">
        <v>0</v>
      </c>
      <c r="V5" s="16">
        <v>1</v>
      </c>
      <c r="W5" s="16">
        <v>0</v>
      </c>
      <c r="X5" s="17">
        <v>0</v>
      </c>
    </row>
    <row r="6" spans="1:24" ht="24" x14ac:dyDescent="0.25">
      <c r="A6" s="13" t="s">
        <v>51</v>
      </c>
      <c r="B6" s="16">
        <v>431</v>
      </c>
      <c r="C6" s="25">
        <v>169</v>
      </c>
      <c r="D6" s="25">
        <v>8</v>
      </c>
      <c r="E6" s="16">
        <v>161</v>
      </c>
      <c r="F6" s="17">
        <v>0.37354988399071926</v>
      </c>
      <c r="G6" s="25">
        <v>285</v>
      </c>
      <c r="H6" s="16">
        <v>86</v>
      </c>
      <c r="I6" s="17">
        <v>0.30175438596491228</v>
      </c>
      <c r="J6" s="25">
        <v>75</v>
      </c>
      <c r="K6" s="16">
        <v>35</v>
      </c>
      <c r="L6" s="17">
        <v>0.46666666666666667</v>
      </c>
      <c r="M6" s="16">
        <v>52</v>
      </c>
      <c r="N6" s="16">
        <v>32</v>
      </c>
      <c r="O6" s="17">
        <v>0.61538461538461542</v>
      </c>
      <c r="P6" s="25">
        <v>10</v>
      </c>
      <c r="Q6" s="16">
        <v>5</v>
      </c>
      <c r="R6" s="17">
        <v>0.5</v>
      </c>
      <c r="S6" s="16">
        <v>0</v>
      </c>
      <c r="T6" s="16">
        <v>0</v>
      </c>
      <c r="U6" s="17">
        <v>0</v>
      </c>
      <c r="V6" s="16">
        <v>2</v>
      </c>
      <c r="W6" s="16">
        <v>1</v>
      </c>
      <c r="X6" s="17">
        <v>0.5</v>
      </c>
    </row>
    <row r="7" spans="1:24" x14ac:dyDescent="0.25">
      <c r="A7" s="13" t="s">
        <v>49</v>
      </c>
      <c r="B7" s="16">
        <v>381</v>
      </c>
      <c r="C7" s="25">
        <v>54</v>
      </c>
      <c r="D7" s="25">
        <v>12</v>
      </c>
      <c r="E7" s="16">
        <v>42</v>
      </c>
      <c r="F7" s="17">
        <v>0.11023622047244094</v>
      </c>
      <c r="G7" s="25">
        <v>212</v>
      </c>
      <c r="H7" s="16">
        <v>23</v>
      </c>
      <c r="I7" s="17">
        <v>0.10849056603773585</v>
      </c>
      <c r="J7" s="25">
        <v>105</v>
      </c>
      <c r="K7" s="16">
        <v>14</v>
      </c>
      <c r="L7" s="17">
        <v>0.13333333333333333</v>
      </c>
      <c r="M7" s="16">
        <v>52</v>
      </c>
      <c r="N7" s="16">
        <v>4</v>
      </c>
      <c r="O7" s="17">
        <v>7.6923076923076927E-2</v>
      </c>
      <c r="P7" s="25">
        <v>11</v>
      </c>
      <c r="Q7" s="16">
        <v>1</v>
      </c>
      <c r="R7" s="17">
        <v>9.0909090909090912E-2</v>
      </c>
      <c r="S7" s="16">
        <v>0</v>
      </c>
      <c r="T7" s="16">
        <v>0</v>
      </c>
      <c r="U7" s="17">
        <v>0</v>
      </c>
      <c r="V7" s="16">
        <v>0</v>
      </c>
      <c r="W7" s="16">
        <v>0</v>
      </c>
      <c r="X7" s="17">
        <v>0</v>
      </c>
    </row>
    <row r="8" spans="1:24" ht="24" x14ac:dyDescent="0.25">
      <c r="A8" s="13" t="s">
        <v>29</v>
      </c>
      <c r="B8" s="16">
        <v>170</v>
      </c>
      <c r="C8" s="25">
        <v>70</v>
      </c>
      <c r="D8" s="25">
        <v>11</v>
      </c>
      <c r="E8" s="16">
        <v>59</v>
      </c>
      <c r="F8" s="17">
        <v>0.34705882352941175</v>
      </c>
      <c r="G8" s="25">
        <v>75</v>
      </c>
      <c r="H8" s="16">
        <v>24</v>
      </c>
      <c r="I8" s="17">
        <v>0.32</v>
      </c>
      <c r="J8" s="25">
        <v>71</v>
      </c>
      <c r="K8" s="16">
        <v>26</v>
      </c>
      <c r="L8" s="17">
        <v>0.36619718309859156</v>
      </c>
      <c r="M8" s="16">
        <v>14</v>
      </c>
      <c r="N8" s="16">
        <v>3</v>
      </c>
      <c r="O8" s="17">
        <v>0.21428571428571427</v>
      </c>
      <c r="P8" s="25">
        <v>6</v>
      </c>
      <c r="Q8" s="16">
        <v>2</v>
      </c>
      <c r="R8" s="17">
        <v>0.33333333333333331</v>
      </c>
      <c r="S8" s="16">
        <v>1</v>
      </c>
      <c r="T8" s="16">
        <v>1</v>
      </c>
      <c r="U8" s="17">
        <v>1</v>
      </c>
      <c r="V8" s="16">
        <v>0</v>
      </c>
      <c r="W8" s="16">
        <v>0</v>
      </c>
      <c r="X8" s="17">
        <v>0</v>
      </c>
    </row>
    <row r="9" spans="1:24" x14ac:dyDescent="0.25">
      <c r="A9" s="13" t="s">
        <v>18</v>
      </c>
      <c r="B9" s="16">
        <v>107</v>
      </c>
      <c r="C9" s="25">
        <v>34</v>
      </c>
      <c r="D9" s="25">
        <v>14</v>
      </c>
      <c r="E9" s="16">
        <v>20</v>
      </c>
      <c r="F9" s="17">
        <v>0.18691588785046728</v>
      </c>
      <c r="G9" s="25">
        <v>75</v>
      </c>
      <c r="H9" s="16">
        <v>8</v>
      </c>
      <c r="I9" s="17">
        <v>0.10666666666666667</v>
      </c>
      <c r="J9" s="25">
        <v>19</v>
      </c>
      <c r="K9" s="16">
        <v>6</v>
      </c>
      <c r="L9" s="17">
        <v>0.31578947368421051</v>
      </c>
      <c r="M9" s="16">
        <v>9</v>
      </c>
      <c r="N9" s="16">
        <v>5</v>
      </c>
      <c r="O9" s="17">
        <v>0.55555555555555558</v>
      </c>
      <c r="P9" s="25">
        <v>2</v>
      </c>
      <c r="Q9" s="16">
        <v>0</v>
      </c>
      <c r="R9" s="17">
        <v>0</v>
      </c>
      <c r="S9" s="16">
        <v>1</v>
      </c>
      <c r="T9" s="16">
        <v>0</v>
      </c>
      <c r="U9" s="17">
        <v>0</v>
      </c>
      <c r="V9" s="16">
        <v>0</v>
      </c>
      <c r="W9" s="16">
        <v>0</v>
      </c>
      <c r="X9" s="17">
        <v>0</v>
      </c>
    </row>
    <row r="10" spans="1:24" x14ac:dyDescent="0.25">
      <c r="A10" s="13" t="s">
        <v>0</v>
      </c>
      <c r="B10" s="16">
        <v>77</v>
      </c>
      <c r="C10" s="25">
        <v>10</v>
      </c>
      <c r="D10" s="25">
        <v>2</v>
      </c>
      <c r="E10" s="16">
        <v>8</v>
      </c>
      <c r="F10" s="17">
        <v>0.1038961038961039</v>
      </c>
      <c r="G10" s="25">
        <v>33</v>
      </c>
      <c r="H10" s="16">
        <v>0</v>
      </c>
      <c r="I10" s="17">
        <v>0</v>
      </c>
      <c r="J10" s="25">
        <v>32</v>
      </c>
      <c r="K10" s="16">
        <v>6</v>
      </c>
      <c r="L10" s="17">
        <v>0.1875</v>
      </c>
      <c r="M10" s="16">
        <v>7</v>
      </c>
      <c r="N10" s="16">
        <v>2</v>
      </c>
      <c r="O10" s="17">
        <v>0.2857142857142857</v>
      </c>
      <c r="P10" s="25">
        <v>5</v>
      </c>
      <c r="Q10" s="16">
        <v>0</v>
      </c>
      <c r="R10" s="17">
        <v>0</v>
      </c>
      <c r="S10" s="16">
        <v>0</v>
      </c>
      <c r="T10" s="16">
        <v>0</v>
      </c>
      <c r="U10" s="17">
        <v>0</v>
      </c>
      <c r="V10" s="16">
        <v>0</v>
      </c>
      <c r="W10" s="16">
        <v>0</v>
      </c>
      <c r="X10" s="17">
        <v>0</v>
      </c>
    </row>
    <row r="11" spans="1:24" x14ac:dyDescent="0.25">
      <c r="A11" s="13" t="s">
        <v>8</v>
      </c>
      <c r="B11" s="16">
        <v>101</v>
      </c>
      <c r="C11" s="25">
        <v>5</v>
      </c>
      <c r="D11" s="25">
        <v>1</v>
      </c>
      <c r="E11" s="16">
        <v>4</v>
      </c>
      <c r="F11" s="17">
        <v>3.9603960396039604E-2</v>
      </c>
      <c r="G11" s="25">
        <v>59</v>
      </c>
      <c r="H11" s="16">
        <v>1</v>
      </c>
      <c r="I11" s="17">
        <v>1.6949152542372881E-2</v>
      </c>
      <c r="J11" s="25">
        <v>27</v>
      </c>
      <c r="K11" s="16">
        <v>3</v>
      </c>
      <c r="L11" s="17">
        <v>0.1111111111111111</v>
      </c>
      <c r="M11" s="16">
        <v>9</v>
      </c>
      <c r="N11" s="16">
        <v>0</v>
      </c>
      <c r="O11" s="17">
        <v>0</v>
      </c>
      <c r="P11" s="25">
        <v>3</v>
      </c>
      <c r="Q11" s="16">
        <v>0</v>
      </c>
      <c r="R11" s="17">
        <v>0</v>
      </c>
      <c r="S11" s="16">
        <v>0</v>
      </c>
      <c r="T11" s="16">
        <v>0</v>
      </c>
      <c r="U11" s="17">
        <v>0</v>
      </c>
      <c r="V11" s="16">
        <v>0</v>
      </c>
      <c r="W11" s="16">
        <v>0</v>
      </c>
      <c r="X11" s="17">
        <v>0</v>
      </c>
    </row>
    <row r="12" spans="1:24" ht="24" x14ac:dyDescent="0.25">
      <c r="A12" s="13" t="s">
        <v>55</v>
      </c>
      <c r="B12" s="16">
        <v>497</v>
      </c>
      <c r="C12" s="25">
        <v>15</v>
      </c>
      <c r="D12" s="25">
        <v>3</v>
      </c>
      <c r="E12" s="16">
        <v>12</v>
      </c>
      <c r="F12" s="17">
        <v>2.4144869215291749E-2</v>
      </c>
      <c r="G12" s="25">
        <v>311</v>
      </c>
      <c r="H12" s="16">
        <v>3</v>
      </c>
      <c r="I12" s="17">
        <v>9.6463022508038593E-3</v>
      </c>
      <c r="J12" s="25">
        <v>52</v>
      </c>
      <c r="K12" s="16">
        <v>2</v>
      </c>
      <c r="L12" s="17">
        <v>3.8461538461538464E-2</v>
      </c>
      <c r="M12" s="16">
        <v>111</v>
      </c>
      <c r="N12" s="16">
        <v>7</v>
      </c>
      <c r="O12" s="17">
        <v>6.3063063063063057E-2</v>
      </c>
      <c r="P12" s="25">
        <v>9</v>
      </c>
      <c r="Q12" s="16">
        <v>0</v>
      </c>
      <c r="R12" s="17">
        <v>0</v>
      </c>
      <c r="S12" s="16">
        <v>0</v>
      </c>
      <c r="T12" s="16">
        <v>0</v>
      </c>
      <c r="U12" s="17">
        <v>0</v>
      </c>
      <c r="V12" s="16">
        <v>2</v>
      </c>
      <c r="W12" s="16">
        <v>0</v>
      </c>
      <c r="X12" s="17">
        <v>0</v>
      </c>
    </row>
    <row r="13" spans="1:24" ht="24" x14ac:dyDescent="0.25">
      <c r="A13" s="13" t="s">
        <v>24</v>
      </c>
      <c r="B13" s="16">
        <v>181</v>
      </c>
      <c r="C13" s="25">
        <v>40</v>
      </c>
      <c r="D13" s="25">
        <v>2</v>
      </c>
      <c r="E13" s="16">
        <v>38</v>
      </c>
      <c r="F13" s="17">
        <v>0.20994475138121546</v>
      </c>
      <c r="G13" s="25">
        <v>39</v>
      </c>
      <c r="H13" s="16">
        <v>2</v>
      </c>
      <c r="I13" s="17">
        <v>5.128205128205128E-2</v>
      </c>
      <c r="J13" s="25">
        <v>104</v>
      </c>
      <c r="K13" s="16">
        <v>28</v>
      </c>
      <c r="L13" s="17">
        <v>0.26923076923076922</v>
      </c>
      <c r="M13" s="16">
        <v>11</v>
      </c>
      <c r="N13" s="16">
        <v>1</v>
      </c>
      <c r="O13" s="17">
        <v>9.0909090909090912E-2</v>
      </c>
      <c r="P13" s="25">
        <v>24</v>
      </c>
      <c r="Q13" s="16">
        <v>6</v>
      </c>
      <c r="R13" s="17">
        <v>0.25</v>
      </c>
      <c r="S13" s="16">
        <v>0</v>
      </c>
      <c r="T13" s="16">
        <v>0</v>
      </c>
      <c r="U13" s="17">
        <v>0</v>
      </c>
      <c r="V13" s="16">
        <v>0</v>
      </c>
      <c r="W13" s="16">
        <v>0</v>
      </c>
      <c r="X13" s="17">
        <v>0</v>
      </c>
    </row>
    <row r="14" spans="1:24" x14ac:dyDescent="0.25">
      <c r="A14" s="13" t="s">
        <v>62</v>
      </c>
      <c r="B14" s="16">
        <v>545</v>
      </c>
      <c r="C14" s="25">
        <v>345</v>
      </c>
      <c r="D14" s="25">
        <v>68</v>
      </c>
      <c r="E14" s="16">
        <v>277</v>
      </c>
      <c r="F14" s="17">
        <v>0.50825688073394493</v>
      </c>
      <c r="G14" s="25">
        <v>331</v>
      </c>
      <c r="H14" s="16">
        <v>151</v>
      </c>
      <c r="I14" s="17">
        <v>0.45619335347432022</v>
      </c>
      <c r="J14" s="25">
        <v>93</v>
      </c>
      <c r="K14" s="16">
        <v>56</v>
      </c>
      <c r="L14" s="17">
        <v>0.60215053763440862</v>
      </c>
      <c r="M14" s="16">
        <v>71</v>
      </c>
      <c r="N14" s="16">
        <v>43</v>
      </c>
      <c r="O14" s="17">
        <v>0.60563380281690138</v>
      </c>
      <c r="P14" s="25">
        <v>33</v>
      </c>
      <c r="Q14" s="16">
        <v>20</v>
      </c>
      <c r="R14" s="17">
        <v>0.60606060606060608</v>
      </c>
      <c r="S14" s="16">
        <v>0</v>
      </c>
      <c r="T14" s="16">
        <v>0</v>
      </c>
      <c r="U14" s="17">
        <v>0</v>
      </c>
      <c r="V14" s="16">
        <v>1</v>
      </c>
      <c r="W14" s="16">
        <v>0</v>
      </c>
      <c r="X14" s="17">
        <v>0</v>
      </c>
    </row>
    <row r="15" spans="1:24" ht="24" x14ac:dyDescent="0.25">
      <c r="A15" s="13" t="s">
        <v>58</v>
      </c>
      <c r="B15" s="16">
        <v>547</v>
      </c>
      <c r="C15" s="25">
        <v>66</v>
      </c>
      <c r="D15" s="25">
        <v>1</v>
      </c>
      <c r="E15" s="16">
        <v>65</v>
      </c>
      <c r="F15" s="17">
        <v>0.11882998171846434</v>
      </c>
      <c r="G15" s="25">
        <v>432</v>
      </c>
      <c r="H15" s="16">
        <v>46</v>
      </c>
      <c r="I15" s="17">
        <v>0.10648148148148148</v>
      </c>
      <c r="J15" s="25">
        <v>59</v>
      </c>
      <c r="K15" s="16">
        <v>14</v>
      </c>
      <c r="L15" s="17">
        <v>0.23728813559322035</v>
      </c>
      <c r="M15" s="16">
        <v>37</v>
      </c>
      <c r="N15" s="16">
        <v>4</v>
      </c>
      <c r="O15" s="17">
        <v>0.10810810810810811</v>
      </c>
      <c r="P15" s="25">
        <v>13</v>
      </c>
      <c r="Q15" s="16">
        <v>1</v>
      </c>
      <c r="R15" s="17">
        <v>7.6923076923076927E-2</v>
      </c>
      <c r="S15" s="16">
        <v>0</v>
      </c>
      <c r="T15" s="16">
        <v>0</v>
      </c>
      <c r="U15" s="17">
        <v>0</v>
      </c>
      <c r="V15" s="16">
        <v>1</v>
      </c>
      <c r="W15" s="16">
        <v>0</v>
      </c>
      <c r="X15" s="17">
        <v>0</v>
      </c>
    </row>
    <row r="16" spans="1:24" ht="24" x14ac:dyDescent="0.25">
      <c r="A16" s="13" t="s">
        <v>69</v>
      </c>
      <c r="B16" s="16">
        <v>865</v>
      </c>
      <c r="C16" s="25">
        <v>43</v>
      </c>
      <c r="D16" s="25">
        <v>10</v>
      </c>
      <c r="E16" s="16">
        <v>33</v>
      </c>
      <c r="F16" s="17">
        <v>3.8150289017341042E-2</v>
      </c>
      <c r="G16" s="25">
        <v>542</v>
      </c>
      <c r="H16" s="16">
        <v>15</v>
      </c>
      <c r="I16" s="17">
        <v>2.7675276752767528E-2</v>
      </c>
      <c r="J16" s="25">
        <v>172</v>
      </c>
      <c r="K16" s="16">
        <v>9</v>
      </c>
      <c r="L16" s="17">
        <v>5.232558139534884E-2</v>
      </c>
      <c r="M16" s="16">
        <v>107</v>
      </c>
      <c r="N16" s="16">
        <v>7</v>
      </c>
      <c r="O16" s="17">
        <v>6.5420560747663545E-2</v>
      </c>
      <c r="P16" s="25">
        <v>23</v>
      </c>
      <c r="Q16" s="16">
        <v>1</v>
      </c>
      <c r="R16" s="17">
        <v>4.3478260869565216E-2</v>
      </c>
      <c r="S16" s="16">
        <v>0</v>
      </c>
      <c r="T16" s="16">
        <v>0</v>
      </c>
      <c r="U16" s="17">
        <v>0</v>
      </c>
      <c r="V16" s="16">
        <v>4</v>
      </c>
      <c r="W16" s="16">
        <v>0</v>
      </c>
      <c r="X16" s="17">
        <v>0</v>
      </c>
    </row>
    <row r="17" spans="1:24" ht="24" x14ac:dyDescent="0.25">
      <c r="A17" s="13" t="s">
        <v>66</v>
      </c>
      <c r="B17" s="16">
        <v>858</v>
      </c>
      <c r="C17" s="25">
        <v>290</v>
      </c>
      <c r="D17" s="25">
        <v>18</v>
      </c>
      <c r="E17" s="16">
        <v>272</v>
      </c>
      <c r="F17" s="17">
        <v>0.317016317016317</v>
      </c>
      <c r="G17" s="25">
        <v>553</v>
      </c>
      <c r="H17" s="16">
        <v>140</v>
      </c>
      <c r="I17" s="17">
        <v>0.25316455696202533</v>
      </c>
      <c r="J17" s="25">
        <v>169</v>
      </c>
      <c r="K17" s="16">
        <v>71</v>
      </c>
      <c r="L17" s="17">
        <v>0.42011834319526625</v>
      </c>
      <c r="M17" s="16">
        <v>101</v>
      </c>
      <c r="N17" s="16">
        <v>42</v>
      </c>
      <c r="O17" s="17">
        <v>0.41584158415841582</v>
      </c>
      <c r="P17" s="25">
        <v>25</v>
      </c>
      <c r="Q17" s="16">
        <v>16</v>
      </c>
      <c r="R17" s="17">
        <v>0.64</v>
      </c>
      <c r="S17" s="16">
        <v>0</v>
      </c>
      <c r="T17" s="16">
        <v>0</v>
      </c>
      <c r="U17" s="17">
        <v>0</v>
      </c>
      <c r="V17" s="16">
        <v>0</v>
      </c>
      <c r="W17" s="16">
        <v>0</v>
      </c>
      <c r="X17" s="17">
        <v>0</v>
      </c>
    </row>
    <row r="18" spans="1:24" x14ac:dyDescent="0.25">
      <c r="A18" s="13" t="s">
        <v>31</v>
      </c>
      <c r="B18" s="16">
        <v>194</v>
      </c>
      <c r="C18" s="25">
        <v>85</v>
      </c>
      <c r="D18" s="25">
        <v>14</v>
      </c>
      <c r="E18" s="16">
        <v>71</v>
      </c>
      <c r="F18" s="17">
        <v>0.36597938144329895</v>
      </c>
      <c r="G18" s="25">
        <v>115</v>
      </c>
      <c r="H18" s="16">
        <v>31</v>
      </c>
      <c r="I18" s="17">
        <v>0.26956521739130435</v>
      </c>
      <c r="J18" s="25">
        <v>54</v>
      </c>
      <c r="K18" s="16">
        <v>32</v>
      </c>
      <c r="L18" s="17">
        <v>0.59259259259259256</v>
      </c>
      <c r="M18" s="16">
        <v>14</v>
      </c>
      <c r="N18" s="16">
        <v>3</v>
      </c>
      <c r="O18" s="17">
        <v>0.21428571428571427</v>
      </c>
      <c r="P18" s="25">
        <v>2</v>
      </c>
      <c r="Q18" s="16">
        <v>0</v>
      </c>
      <c r="R18" s="17">
        <v>0</v>
      </c>
      <c r="S18" s="16">
        <v>0</v>
      </c>
      <c r="T18" s="16">
        <v>0</v>
      </c>
      <c r="U18" s="17">
        <v>0</v>
      </c>
      <c r="V18" s="16">
        <v>0</v>
      </c>
      <c r="W18" s="16">
        <v>0</v>
      </c>
      <c r="X18" s="17">
        <v>0</v>
      </c>
    </row>
    <row r="19" spans="1:24" ht="24" x14ac:dyDescent="0.25">
      <c r="A19" s="13" t="s">
        <v>26</v>
      </c>
      <c r="B19" s="16">
        <v>180</v>
      </c>
      <c r="C19" s="25">
        <v>70</v>
      </c>
      <c r="D19" s="25">
        <v>8</v>
      </c>
      <c r="E19" s="16">
        <v>62</v>
      </c>
      <c r="F19" s="17">
        <v>0.34444444444444444</v>
      </c>
      <c r="G19" s="25">
        <v>98</v>
      </c>
      <c r="H19" s="16">
        <v>24</v>
      </c>
      <c r="I19" s="17">
        <v>0.24489795918367346</v>
      </c>
      <c r="J19" s="25">
        <v>56</v>
      </c>
      <c r="K19" s="16">
        <v>27</v>
      </c>
      <c r="L19" s="17">
        <v>0.48214285714285715</v>
      </c>
      <c r="M19" s="16">
        <v>22</v>
      </c>
      <c r="N19" s="16">
        <v>10</v>
      </c>
      <c r="O19" s="17">
        <v>0.45454545454545453</v>
      </c>
      <c r="P19" s="25">
        <v>2</v>
      </c>
      <c r="Q19" s="16">
        <v>0</v>
      </c>
      <c r="R19" s="17">
        <v>0</v>
      </c>
      <c r="S19" s="16">
        <v>0</v>
      </c>
      <c r="T19" s="16">
        <v>0</v>
      </c>
      <c r="U19" s="17">
        <v>0</v>
      </c>
      <c r="V19" s="16">
        <v>0</v>
      </c>
      <c r="W19" s="16">
        <v>0</v>
      </c>
      <c r="X19" s="17">
        <v>0</v>
      </c>
    </row>
    <row r="20" spans="1:24" ht="24" x14ac:dyDescent="0.25">
      <c r="A20" s="13" t="s">
        <v>25</v>
      </c>
      <c r="B20" s="16">
        <v>184</v>
      </c>
      <c r="C20" s="25">
        <v>6</v>
      </c>
      <c r="D20" s="25">
        <v>0</v>
      </c>
      <c r="E20" s="16">
        <v>6</v>
      </c>
      <c r="F20" s="17">
        <v>3.2608695652173912E-2</v>
      </c>
      <c r="G20" s="25">
        <v>64</v>
      </c>
      <c r="H20" s="16">
        <v>1</v>
      </c>
      <c r="I20" s="17">
        <v>1.5625E-2</v>
      </c>
      <c r="J20" s="25">
        <v>21</v>
      </c>
      <c r="K20" s="16">
        <v>3</v>
      </c>
      <c r="L20" s="17">
        <v>0.14285714285714285</v>
      </c>
      <c r="M20" s="16">
        <v>13</v>
      </c>
      <c r="N20" s="16">
        <v>0</v>
      </c>
      <c r="O20" s="17">
        <v>0</v>
      </c>
      <c r="P20" s="25">
        <v>85</v>
      </c>
      <c r="Q20" s="16">
        <v>2</v>
      </c>
      <c r="R20" s="17">
        <v>2.3529411764705882E-2</v>
      </c>
      <c r="S20" s="16">
        <v>0</v>
      </c>
      <c r="T20" s="16">
        <v>0</v>
      </c>
      <c r="U20" s="17">
        <v>0</v>
      </c>
      <c r="V20" s="16">
        <v>0</v>
      </c>
      <c r="W20" s="16">
        <v>0</v>
      </c>
      <c r="X20" s="17">
        <v>0</v>
      </c>
    </row>
    <row r="21" spans="1:24" x14ac:dyDescent="0.25">
      <c r="A21" s="13" t="s">
        <v>41</v>
      </c>
      <c r="B21" s="16">
        <v>273</v>
      </c>
      <c r="C21" s="25">
        <v>114</v>
      </c>
      <c r="D21" s="25">
        <v>13</v>
      </c>
      <c r="E21" s="16">
        <v>101</v>
      </c>
      <c r="F21" s="17">
        <v>0.36996336996336998</v>
      </c>
      <c r="G21" s="25">
        <v>171</v>
      </c>
      <c r="H21" s="16">
        <v>48</v>
      </c>
      <c r="I21" s="17">
        <v>0.2807017543859649</v>
      </c>
      <c r="J21" s="25">
        <v>68</v>
      </c>
      <c r="K21" s="16">
        <v>39</v>
      </c>
      <c r="L21" s="17">
        <v>0.57352941176470584</v>
      </c>
      <c r="M21" s="16">
        <v>22</v>
      </c>
      <c r="N21" s="16">
        <v>8</v>
      </c>
      <c r="O21" s="17">
        <v>0.36363636363636365</v>
      </c>
      <c r="P21" s="25">
        <v>7</v>
      </c>
      <c r="Q21" s="16">
        <v>3</v>
      </c>
      <c r="R21" s="17">
        <v>0.42857142857142855</v>
      </c>
      <c r="S21" s="16">
        <v>0</v>
      </c>
      <c r="T21" s="16">
        <v>0</v>
      </c>
      <c r="U21" s="17">
        <v>0</v>
      </c>
      <c r="V21" s="16">
        <v>1</v>
      </c>
      <c r="W21" s="16">
        <v>0</v>
      </c>
      <c r="X21" s="17">
        <v>0</v>
      </c>
    </row>
    <row r="22" spans="1:24" x14ac:dyDescent="0.25">
      <c r="A22" s="13" t="s">
        <v>50</v>
      </c>
      <c r="B22" s="16">
        <v>301</v>
      </c>
      <c r="C22" s="25">
        <v>95</v>
      </c>
      <c r="D22" s="25">
        <v>22</v>
      </c>
      <c r="E22" s="16">
        <v>73</v>
      </c>
      <c r="F22" s="17">
        <v>0.2425249169435216</v>
      </c>
      <c r="G22" s="25">
        <v>172</v>
      </c>
      <c r="H22" s="16">
        <v>35</v>
      </c>
      <c r="I22" s="17">
        <v>0.20348837209302326</v>
      </c>
      <c r="J22" s="25">
        <v>82</v>
      </c>
      <c r="K22" s="16">
        <v>30</v>
      </c>
      <c r="L22" s="17">
        <v>0.36585365853658536</v>
      </c>
      <c r="M22" s="16">
        <v>33</v>
      </c>
      <c r="N22" s="16">
        <v>7</v>
      </c>
      <c r="O22" s="17">
        <v>0.21212121212121213</v>
      </c>
      <c r="P22" s="25">
        <v>12</v>
      </c>
      <c r="Q22" s="16">
        <v>0</v>
      </c>
      <c r="R22" s="17">
        <v>0</v>
      </c>
      <c r="S22" s="16">
        <v>0</v>
      </c>
      <c r="T22" s="16">
        <v>0</v>
      </c>
      <c r="U22" s="17">
        <v>0</v>
      </c>
      <c r="V22" s="16">
        <v>1</v>
      </c>
      <c r="W22" s="16">
        <v>1</v>
      </c>
      <c r="X22" s="17">
        <v>1</v>
      </c>
    </row>
    <row r="23" spans="1:24" x14ac:dyDescent="0.25">
      <c r="A23" s="13" t="s">
        <v>10</v>
      </c>
      <c r="B23" s="16">
        <v>110</v>
      </c>
      <c r="C23" s="25">
        <v>33</v>
      </c>
      <c r="D23" s="25">
        <v>5</v>
      </c>
      <c r="E23" s="16">
        <v>28</v>
      </c>
      <c r="F23" s="17">
        <v>0.25454545454545452</v>
      </c>
      <c r="G23" s="25">
        <v>71</v>
      </c>
      <c r="H23" s="16">
        <v>16</v>
      </c>
      <c r="I23" s="17">
        <v>0.22535211267605634</v>
      </c>
      <c r="J23" s="25">
        <v>18</v>
      </c>
      <c r="K23" s="16">
        <v>6</v>
      </c>
      <c r="L23" s="17">
        <v>0.33333333333333331</v>
      </c>
      <c r="M23" s="16">
        <v>18</v>
      </c>
      <c r="N23" s="16">
        <v>6</v>
      </c>
      <c r="O23" s="17">
        <v>0.33333333333333331</v>
      </c>
      <c r="P23" s="25">
        <v>2</v>
      </c>
      <c r="Q23" s="16">
        <v>0</v>
      </c>
      <c r="R23" s="17">
        <v>0</v>
      </c>
      <c r="S23" s="16">
        <v>0</v>
      </c>
      <c r="T23" s="16">
        <v>0</v>
      </c>
      <c r="U23" s="17">
        <v>0</v>
      </c>
      <c r="V23" s="16">
        <v>1</v>
      </c>
      <c r="W23" s="16">
        <v>0</v>
      </c>
      <c r="X23" s="17">
        <v>0</v>
      </c>
    </row>
    <row r="24" spans="1:24" x14ac:dyDescent="0.25">
      <c r="A24" s="13" t="s">
        <v>61</v>
      </c>
      <c r="B24" s="16">
        <v>570</v>
      </c>
      <c r="C24" s="25">
        <v>97</v>
      </c>
      <c r="D24" s="25">
        <v>7</v>
      </c>
      <c r="E24" s="16">
        <v>90</v>
      </c>
      <c r="F24" s="17">
        <v>0.15789473684210525</v>
      </c>
      <c r="G24" s="25">
        <v>399</v>
      </c>
      <c r="H24" s="16">
        <v>55</v>
      </c>
      <c r="I24" s="17">
        <v>0.13784461152882205</v>
      </c>
      <c r="J24" s="25">
        <v>107</v>
      </c>
      <c r="K24" s="16">
        <v>22</v>
      </c>
      <c r="L24" s="17">
        <v>0.20560747663551401</v>
      </c>
      <c r="M24" s="16">
        <v>35</v>
      </c>
      <c r="N24" s="16">
        <v>8</v>
      </c>
      <c r="O24" s="17">
        <v>0.22857142857142856</v>
      </c>
      <c r="P24" s="25">
        <v>19</v>
      </c>
      <c r="Q24" s="16">
        <v>3</v>
      </c>
      <c r="R24" s="17">
        <v>0.15789473684210525</v>
      </c>
      <c r="S24" s="16">
        <v>2</v>
      </c>
      <c r="T24" s="16">
        <v>1</v>
      </c>
      <c r="U24" s="17">
        <v>0.5</v>
      </c>
      <c r="V24" s="16">
        <v>0</v>
      </c>
      <c r="W24" s="16">
        <v>0</v>
      </c>
      <c r="X24" s="17">
        <v>0</v>
      </c>
    </row>
    <row r="25" spans="1:24" ht="24" x14ac:dyDescent="0.25">
      <c r="A25" s="13" t="s">
        <v>57</v>
      </c>
      <c r="B25" s="16">
        <v>532</v>
      </c>
      <c r="C25" s="25">
        <v>60</v>
      </c>
      <c r="D25" s="25">
        <v>3</v>
      </c>
      <c r="E25" s="16">
        <v>57</v>
      </c>
      <c r="F25" s="17">
        <v>0.10714285714285714</v>
      </c>
      <c r="G25" s="25">
        <v>281</v>
      </c>
      <c r="H25" s="16">
        <v>28</v>
      </c>
      <c r="I25" s="17">
        <v>9.9644128113879002E-2</v>
      </c>
      <c r="J25" s="25">
        <v>178</v>
      </c>
      <c r="K25" s="16">
        <v>22</v>
      </c>
      <c r="L25" s="17">
        <v>0.12359550561797752</v>
      </c>
      <c r="M25" s="16">
        <v>43</v>
      </c>
      <c r="N25" s="16">
        <v>4</v>
      </c>
      <c r="O25" s="17">
        <v>9.3023255813953487E-2</v>
      </c>
      <c r="P25" s="25">
        <v>18</v>
      </c>
      <c r="Q25" s="16">
        <v>0</v>
      </c>
      <c r="R25" s="17">
        <v>0</v>
      </c>
      <c r="S25" s="16">
        <v>1</v>
      </c>
      <c r="T25" s="16">
        <v>0</v>
      </c>
      <c r="U25" s="17">
        <v>0</v>
      </c>
      <c r="V25" s="16">
        <v>4</v>
      </c>
      <c r="W25" s="16">
        <v>2</v>
      </c>
      <c r="X25" s="17">
        <v>0.5</v>
      </c>
    </row>
    <row r="26" spans="1:24" x14ac:dyDescent="0.25">
      <c r="A26" s="13" t="s">
        <v>38</v>
      </c>
      <c r="B26" s="16">
        <v>255</v>
      </c>
      <c r="C26" s="25">
        <v>59</v>
      </c>
      <c r="D26" s="25">
        <v>3</v>
      </c>
      <c r="E26" s="16">
        <v>56</v>
      </c>
      <c r="F26" s="17">
        <v>0.2196078431372549</v>
      </c>
      <c r="G26" s="25">
        <v>175</v>
      </c>
      <c r="H26" s="16">
        <v>34</v>
      </c>
      <c r="I26" s="17">
        <v>0.19428571428571428</v>
      </c>
      <c r="J26" s="25">
        <v>76</v>
      </c>
      <c r="K26" s="16">
        <v>22</v>
      </c>
      <c r="L26" s="17">
        <v>0.28947368421052633</v>
      </c>
      <c r="M26" s="16">
        <v>2</v>
      </c>
      <c r="N26" s="16">
        <v>0</v>
      </c>
      <c r="O26" s="17">
        <v>0</v>
      </c>
      <c r="P26" s="25">
        <v>0</v>
      </c>
      <c r="Q26" s="16">
        <v>0</v>
      </c>
      <c r="R26" s="17">
        <v>0</v>
      </c>
      <c r="S26" s="16">
        <v>0</v>
      </c>
      <c r="T26" s="16">
        <v>0</v>
      </c>
      <c r="U26" s="17">
        <v>0</v>
      </c>
      <c r="V26" s="16">
        <v>0</v>
      </c>
      <c r="W26" s="16">
        <v>0</v>
      </c>
      <c r="X26" s="17">
        <v>0</v>
      </c>
    </row>
    <row r="27" spans="1:24" x14ac:dyDescent="0.25">
      <c r="A27" s="13" t="s">
        <v>21</v>
      </c>
      <c r="B27" s="16">
        <v>167</v>
      </c>
      <c r="C27" s="25">
        <v>13</v>
      </c>
      <c r="D27" s="25">
        <v>1</v>
      </c>
      <c r="E27" s="16">
        <v>12</v>
      </c>
      <c r="F27" s="17">
        <v>7.1856287425149698E-2</v>
      </c>
      <c r="G27" s="25">
        <v>105</v>
      </c>
      <c r="H27" s="16">
        <v>6</v>
      </c>
      <c r="I27" s="17">
        <v>5.7142857142857141E-2</v>
      </c>
      <c r="J27" s="25">
        <v>18</v>
      </c>
      <c r="K27" s="16">
        <v>2</v>
      </c>
      <c r="L27" s="17">
        <v>0.1111111111111111</v>
      </c>
      <c r="M27" s="16">
        <v>14</v>
      </c>
      <c r="N27" s="16">
        <v>2</v>
      </c>
      <c r="O27" s="17">
        <v>0.14285714285714285</v>
      </c>
      <c r="P27" s="25">
        <v>27</v>
      </c>
      <c r="Q27" s="16">
        <v>2</v>
      </c>
      <c r="R27" s="17">
        <v>7.407407407407407E-2</v>
      </c>
      <c r="S27" s="16">
        <v>0</v>
      </c>
      <c r="T27" s="16">
        <v>0</v>
      </c>
      <c r="U27" s="17">
        <v>0</v>
      </c>
      <c r="V27" s="16">
        <v>0</v>
      </c>
      <c r="W27" s="16">
        <v>0</v>
      </c>
      <c r="X27" s="17">
        <v>0</v>
      </c>
    </row>
    <row r="28" spans="1:24" x14ac:dyDescent="0.25">
      <c r="A28" s="13" t="s">
        <v>43</v>
      </c>
      <c r="B28" s="16">
        <v>273</v>
      </c>
      <c r="C28" s="25">
        <v>26</v>
      </c>
      <c r="D28" s="25">
        <v>4</v>
      </c>
      <c r="E28" s="16">
        <v>22</v>
      </c>
      <c r="F28" s="17">
        <v>8.0586080586080591E-2</v>
      </c>
      <c r="G28" s="25">
        <v>156</v>
      </c>
      <c r="H28" s="16">
        <v>12</v>
      </c>
      <c r="I28" s="17">
        <v>7.6923076923076927E-2</v>
      </c>
      <c r="J28" s="25">
        <v>50</v>
      </c>
      <c r="K28" s="16">
        <v>1</v>
      </c>
      <c r="L28" s="17">
        <v>0.02</v>
      </c>
      <c r="M28" s="16">
        <v>52</v>
      </c>
      <c r="N28" s="16">
        <v>8</v>
      </c>
      <c r="O28" s="17">
        <v>0.15384615384615385</v>
      </c>
      <c r="P28" s="25">
        <v>6</v>
      </c>
      <c r="Q28" s="16">
        <v>1</v>
      </c>
      <c r="R28" s="17">
        <v>0.16666666666666666</v>
      </c>
      <c r="S28" s="16">
        <v>2</v>
      </c>
      <c r="T28" s="16">
        <v>0</v>
      </c>
      <c r="U28" s="17">
        <v>0</v>
      </c>
      <c r="V28" s="16">
        <v>0</v>
      </c>
      <c r="W28" s="16">
        <v>0</v>
      </c>
      <c r="X28" s="17">
        <v>0</v>
      </c>
    </row>
    <row r="29" spans="1:24" x14ac:dyDescent="0.25">
      <c r="A29" s="13" t="s">
        <v>65</v>
      </c>
      <c r="B29" s="16">
        <v>677</v>
      </c>
      <c r="C29" s="25">
        <v>13</v>
      </c>
      <c r="D29" s="25">
        <v>1</v>
      </c>
      <c r="E29" s="16">
        <v>12</v>
      </c>
      <c r="F29" s="17">
        <v>1.7725258493353029E-2</v>
      </c>
      <c r="G29" s="25">
        <v>491</v>
      </c>
      <c r="H29" s="16">
        <v>6</v>
      </c>
      <c r="I29" s="17">
        <v>1.2219959266802444E-2</v>
      </c>
      <c r="J29" s="25">
        <v>104</v>
      </c>
      <c r="K29" s="16">
        <v>4</v>
      </c>
      <c r="L29" s="17">
        <v>3.8461538461538464E-2</v>
      </c>
      <c r="M29" s="16">
        <v>54</v>
      </c>
      <c r="N29" s="16">
        <v>1</v>
      </c>
      <c r="O29" s="17">
        <v>1.8518518518518517E-2</v>
      </c>
      <c r="P29" s="25">
        <v>19</v>
      </c>
      <c r="Q29" s="16">
        <v>0</v>
      </c>
      <c r="R29" s="17">
        <v>0</v>
      </c>
      <c r="S29" s="16">
        <v>2</v>
      </c>
      <c r="T29" s="16">
        <v>0</v>
      </c>
      <c r="U29" s="17">
        <v>0</v>
      </c>
      <c r="V29" s="16">
        <v>0</v>
      </c>
      <c r="W29" s="16">
        <v>0</v>
      </c>
      <c r="X29" s="17">
        <v>0</v>
      </c>
    </row>
    <row r="30" spans="1:24" ht="24" x14ac:dyDescent="0.25">
      <c r="A30" s="13" t="s">
        <v>16</v>
      </c>
      <c r="B30" s="16">
        <v>137</v>
      </c>
      <c r="C30" s="25">
        <v>2</v>
      </c>
      <c r="D30" s="25">
        <v>0</v>
      </c>
      <c r="E30" s="16">
        <v>2</v>
      </c>
      <c r="F30" s="17">
        <v>1.4598540145985401E-2</v>
      </c>
      <c r="G30" s="25">
        <v>101</v>
      </c>
      <c r="H30" s="16">
        <v>2</v>
      </c>
      <c r="I30" s="17">
        <v>1.9801980198019802E-2</v>
      </c>
      <c r="J30" s="25">
        <v>19</v>
      </c>
      <c r="K30" s="16">
        <v>0</v>
      </c>
      <c r="L30" s="17">
        <v>0</v>
      </c>
      <c r="M30" s="16">
        <v>12</v>
      </c>
      <c r="N30" s="16">
        <v>0</v>
      </c>
      <c r="O30" s="17">
        <v>0</v>
      </c>
      <c r="P30" s="25">
        <v>5</v>
      </c>
      <c r="Q30" s="16">
        <v>0</v>
      </c>
      <c r="R30" s="17">
        <v>0</v>
      </c>
      <c r="S30" s="16">
        <v>0</v>
      </c>
      <c r="T30" s="16">
        <v>0</v>
      </c>
      <c r="U30" s="17">
        <v>0</v>
      </c>
      <c r="V30" s="16">
        <v>0</v>
      </c>
      <c r="W30" s="16">
        <v>0</v>
      </c>
      <c r="X30" s="17">
        <v>0</v>
      </c>
    </row>
    <row r="31" spans="1:24" x14ac:dyDescent="0.25">
      <c r="A31" s="13" t="s">
        <v>28</v>
      </c>
      <c r="B31" s="16">
        <v>196</v>
      </c>
      <c r="C31" s="25">
        <v>64</v>
      </c>
      <c r="D31" s="25">
        <v>6</v>
      </c>
      <c r="E31" s="16">
        <v>58</v>
      </c>
      <c r="F31" s="17">
        <v>0.29591836734693877</v>
      </c>
      <c r="G31" s="25">
        <v>151</v>
      </c>
      <c r="H31" s="16">
        <v>33</v>
      </c>
      <c r="I31" s="17">
        <v>0.2185430463576159</v>
      </c>
      <c r="J31" s="25">
        <v>36</v>
      </c>
      <c r="K31" s="16">
        <v>22</v>
      </c>
      <c r="L31" s="17">
        <v>0.61111111111111116</v>
      </c>
      <c r="M31" s="16">
        <v>8</v>
      </c>
      <c r="N31" s="16">
        <v>2</v>
      </c>
      <c r="O31" s="17">
        <v>0.25</v>
      </c>
      <c r="P31" s="25">
        <v>1</v>
      </c>
      <c r="Q31" s="16">
        <v>1</v>
      </c>
      <c r="R31" s="17">
        <v>1</v>
      </c>
      <c r="S31" s="16">
        <v>0</v>
      </c>
      <c r="T31" s="16">
        <v>0</v>
      </c>
      <c r="U31" s="17">
        <v>0</v>
      </c>
      <c r="V31" s="16">
        <v>0</v>
      </c>
      <c r="W31" s="16">
        <v>0</v>
      </c>
      <c r="X31" s="17">
        <v>0</v>
      </c>
    </row>
    <row r="32" spans="1:24" ht="24" x14ac:dyDescent="0.25">
      <c r="A32" s="13" t="s">
        <v>17</v>
      </c>
      <c r="B32" s="16">
        <v>144</v>
      </c>
      <c r="C32" s="25">
        <v>7</v>
      </c>
      <c r="D32" s="25">
        <v>1</v>
      </c>
      <c r="E32" s="16">
        <v>6</v>
      </c>
      <c r="F32" s="17">
        <v>4.1666666666666664E-2</v>
      </c>
      <c r="G32" s="25">
        <v>110</v>
      </c>
      <c r="H32" s="16">
        <v>3</v>
      </c>
      <c r="I32" s="17">
        <v>2.7272727272727271E-2</v>
      </c>
      <c r="J32" s="25">
        <v>13</v>
      </c>
      <c r="K32" s="16">
        <v>3</v>
      </c>
      <c r="L32" s="17">
        <v>0.23076923076923078</v>
      </c>
      <c r="M32" s="16">
        <v>13</v>
      </c>
      <c r="N32" s="16">
        <v>0</v>
      </c>
      <c r="O32" s="17">
        <v>0</v>
      </c>
      <c r="P32" s="25">
        <v>4</v>
      </c>
      <c r="Q32" s="16">
        <v>0</v>
      </c>
      <c r="R32" s="17">
        <v>0</v>
      </c>
      <c r="S32" s="16">
        <v>0</v>
      </c>
      <c r="T32" s="16">
        <v>0</v>
      </c>
      <c r="U32" s="17">
        <v>0</v>
      </c>
      <c r="V32" s="16">
        <v>1</v>
      </c>
      <c r="W32" s="16">
        <v>0</v>
      </c>
      <c r="X32" s="17">
        <v>0</v>
      </c>
    </row>
    <row r="33" spans="1:24" ht="24" x14ac:dyDescent="0.25">
      <c r="A33" s="13" t="s">
        <v>70</v>
      </c>
      <c r="B33" s="16">
        <v>1125</v>
      </c>
      <c r="C33" s="25">
        <v>217</v>
      </c>
      <c r="D33" s="25">
        <v>24</v>
      </c>
      <c r="E33" s="16">
        <v>193</v>
      </c>
      <c r="F33" s="17">
        <v>0.17155555555555554</v>
      </c>
      <c r="G33" s="25">
        <v>743</v>
      </c>
      <c r="H33" s="16">
        <v>88</v>
      </c>
      <c r="I33" s="17">
        <v>0.11843876177658143</v>
      </c>
      <c r="J33" s="25">
        <v>180</v>
      </c>
      <c r="K33" s="16">
        <v>50</v>
      </c>
      <c r="L33" s="17">
        <v>0.27777777777777779</v>
      </c>
      <c r="M33" s="16">
        <v>57</v>
      </c>
      <c r="N33" s="16">
        <v>19</v>
      </c>
      <c r="O33" s="17">
        <v>0.33333333333333331</v>
      </c>
      <c r="P33" s="25">
        <v>126</v>
      </c>
      <c r="Q33" s="16">
        <v>32</v>
      </c>
      <c r="R33" s="17">
        <v>0.25396825396825395</v>
      </c>
      <c r="S33" s="16">
        <v>4</v>
      </c>
      <c r="T33" s="16">
        <v>1</v>
      </c>
      <c r="U33" s="17">
        <v>0.25</v>
      </c>
      <c r="V33" s="16">
        <v>2</v>
      </c>
      <c r="W33" s="16">
        <v>0</v>
      </c>
      <c r="X33" s="17">
        <v>0</v>
      </c>
    </row>
    <row r="34" spans="1:24" ht="24" x14ac:dyDescent="0.25">
      <c r="A34" s="13" t="s">
        <v>64</v>
      </c>
      <c r="B34" s="16">
        <v>696</v>
      </c>
      <c r="C34" s="25">
        <v>75</v>
      </c>
      <c r="D34" s="25">
        <v>1</v>
      </c>
      <c r="E34" s="16">
        <v>74</v>
      </c>
      <c r="F34" s="17">
        <v>0.10632183908045977</v>
      </c>
      <c r="G34" s="25">
        <v>391</v>
      </c>
      <c r="H34" s="16">
        <v>21</v>
      </c>
      <c r="I34" s="17">
        <v>5.3708439897698211E-2</v>
      </c>
      <c r="J34" s="25">
        <v>131</v>
      </c>
      <c r="K34" s="16">
        <v>25</v>
      </c>
      <c r="L34" s="17">
        <v>0.19083969465648856</v>
      </c>
      <c r="M34" s="16">
        <v>114</v>
      </c>
      <c r="N34" s="16">
        <v>20</v>
      </c>
      <c r="O34" s="17">
        <v>0.17543859649122806</v>
      </c>
      <c r="P34" s="25">
        <v>47</v>
      </c>
      <c r="Q34" s="16">
        <v>5</v>
      </c>
      <c r="R34" s="17">
        <v>0.10638297872340426</v>
      </c>
      <c r="S34" s="16">
        <v>1</v>
      </c>
      <c r="T34" s="16">
        <v>0</v>
      </c>
      <c r="U34" s="17">
        <v>0</v>
      </c>
      <c r="V34" s="16">
        <v>3</v>
      </c>
      <c r="W34" s="16">
        <v>2</v>
      </c>
      <c r="X34" s="17">
        <v>0.66666666666666663</v>
      </c>
    </row>
    <row r="35" spans="1:24" x14ac:dyDescent="0.25">
      <c r="A35" s="13" t="s">
        <v>23</v>
      </c>
      <c r="B35" s="16">
        <v>173</v>
      </c>
      <c r="C35" s="25">
        <v>53</v>
      </c>
      <c r="D35" s="25">
        <v>5</v>
      </c>
      <c r="E35" s="16">
        <v>48</v>
      </c>
      <c r="F35" s="17">
        <v>0.2774566473988439</v>
      </c>
      <c r="G35" s="25">
        <v>80</v>
      </c>
      <c r="H35" s="16">
        <v>19</v>
      </c>
      <c r="I35" s="17">
        <v>0.23749999999999999</v>
      </c>
      <c r="J35" s="25">
        <v>56</v>
      </c>
      <c r="K35" s="16">
        <v>18</v>
      </c>
      <c r="L35" s="17">
        <v>0.32142857142857145</v>
      </c>
      <c r="M35" s="16">
        <v>26</v>
      </c>
      <c r="N35" s="16">
        <v>7</v>
      </c>
      <c r="O35" s="17">
        <v>0.26923076923076922</v>
      </c>
      <c r="P35" s="25">
        <v>5</v>
      </c>
      <c r="Q35" s="16">
        <v>3</v>
      </c>
      <c r="R35" s="17">
        <v>0.6</v>
      </c>
      <c r="S35" s="16">
        <v>0</v>
      </c>
      <c r="T35" s="16">
        <v>0</v>
      </c>
      <c r="U35" s="17">
        <v>0</v>
      </c>
      <c r="V35" s="16">
        <v>2</v>
      </c>
      <c r="W35" s="16">
        <v>0</v>
      </c>
      <c r="X35" s="17">
        <v>0</v>
      </c>
    </row>
    <row r="36" spans="1:24" x14ac:dyDescent="0.25">
      <c r="A36" s="13" t="s">
        <v>37</v>
      </c>
      <c r="B36" s="16">
        <v>0</v>
      </c>
      <c r="C36" s="25">
        <v>25</v>
      </c>
      <c r="D36" s="25">
        <v>25</v>
      </c>
      <c r="E36" s="16">
        <v>0</v>
      </c>
      <c r="F36" s="17">
        <v>0</v>
      </c>
      <c r="G36" s="25">
        <v>0</v>
      </c>
      <c r="H36" s="16">
        <v>0</v>
      </c>
      <c r="I36" s="17">
        <v>0</v>
      </c>
      <c r="J36" s="25">
        <v>0</v>
      </c>
      <c r="K36" s="16">
        <v>0</v>
      </c>
      <c r="L36" s="17">
        <v>0</v>
      </c>
      <c r="M36" s="16">
        <v>0</v>
      </c>
      <c r="N36" s="16">
        <v>0</v>
      </c>
      <c r="O36" s="17">
        <v>0</v>
      </c>
      <c r="P36" s="25">
        <v>0</v>
      </c>
      <c r="Q36" s="16">
        <v>0</v>
      </c>
      <c r="R36" s="17">
        <v>0</v>
      </c>
      <c r="S36" s="16">
        <v>0</v>
      </c>
      <c r="T36" s="16">
        <v>0</v>
      </c>
      <c r="U36" s="17">
        <v>0</v>
      </c>
      <c r="V36" s="16">
        <v>0</v>
      </c>
      <c r="W36" s="16">
        <v>0</v>
      </c>
      <c r="X36" s="17">
        <v>0</v>
      </c>
    </row>
    <row r="37" spans="1:24" x14ac:dyDescent="0.25">
      <c r="A37" s="13" t="s">
        <v>3</v>
      </c>
      <c r="B37" s="16">
        <v>82</v>
      </c>
      <c r="C37" s="25">
        <v>17</v>
      </c>
      <c r="D37" s="25">
        <v>4</v>
      </c>
      <c r="E37" s="16">
        <v>13</v>
      </c>
      <c r="F37" s="17">
        <v>0.15853658536585366</v>
      </c>
      <c r="G37" s="25">
        <v>68</v>
      </c>
      <c r="H37" s="16">
        <v>9</v>
      </c>
      <c r="I37" s="17">
        <v>0.13235294117647059</v>
      </c>
      <c r="J37" s="25">
        <v>8</v>
      </c>
      <c r="K37" s="16">
        <v>4</v>
      </c>
      <c r="L37" s="17">
        <v>0.5</v>
      </c>
      <c r="M37" s="16">
        <v>4</v>
      </c>
      <c r="N37" s="16">
        <v>0</v>
      </c>
      <c r="O37" s="17">
        <v>0</v>
      </c>
      <c r="P37" s="25">
        <v>1</v>
      </c>
      <c r="Q37" s="16">
        <v>0</v>
      </c>
      <c r="R37" s="17">
        <v>0</v>
      </c>
      <c r="S37" s="16">
        <v>0</v>
      </c>
      <c r="T37" s="16">
        <v>0</v>
      </c>
      <c r="U37" s="17">
        <v>0</v>
      </c>
      <c r="V37" s="16">
        <v>0</v>
      </c>
      <c r="W37" s="16">
        <v>0</v>
      </c>
      <c r="X37" s="17">
        <v>0</v>
      </c>
    </row>
    <row r="38" spans="1:24" ht="24" x14ac:dyDescent="0.25">
      <c r="A38" s="13" t="s">
        <v>11</v>
      </c>
      <c r="B38" s="16">
        <v>113</v>
      </c>
      <c r="C38" s="25">
        <v>57</v>
      </c>
      <c r="D38" s="25">
        <v>7</v>
      </c>
      <c r="E38" s="16">
        <v>50</v>
      </c>
      <c r="F38" s="17">
        <v>0.44247787610619471</v>
      </c>
      <c r="G38" s="25">
        <v>68</v>
      </c>
      <c r="H38" s="16">
        <v>29</v>
      </c>
      <c r="I38" s="17">
        <v>0.4264705882352941</v>
      </c>
      <c r="J38" s="25">
        <v>24</v>
      </c>
      <c r="K38" s="16">
        <v>9</v>
      </c>
      <c r="L38" s="17">
        <v>0.375</v>
      </c>
      <c r="M38" s="16">
        <v>11</v>
      </c>
      <c r="N38" s="16">
        <v>5</v>
      </c>
      <c r="O38" s="17">
        <v>0.45454545454545453</v>
      </c>
      <c r="P38" s="25">
        <v>4</v>
      </c>
      <c r="Q38" s="16">
        <v>3</v>
      </c>
      <c r="R38" s="17">
        <v>0.75</v>
      </c>
      <c r="S38" s="16">
        <v>1</v>
      </c>
      <c r="T38" s="16">
        <v>1</v>
      </c>
      <c r="U38" s="17">
        <v>1</v>
      </c>
      <c r="V38" s="16">
        <v>0</v>
      </c>
      <c r="W38" s="16">
        <v>0</v>
      </c>
      <c r="X38" s="17">
        <v>0</v>
      </c>
    </row>
    <row r="39" spans="1:24" x14ac:dyDescent="0.25">
      <c r="A39" s="13" t="s">
        <v>48</v>
      </c>
      <c r="B39" s="16">
        <v>373</v>
      </c>
      <c r="C39" s="25">
        <v>128</v>
      </c>
      <c r="D39" s="25">
        <v>15</v>
      </c>
      <c r="E39" s="16">
        <v>113</v>
      </c>
      <c r="F39" s="17">
        <v>0.30294906166219837</v>
      </c>
      <c r="G39" s="25">
        <v>49</v>
      </c>
      <c r="H39" s="16">
        <v>3</v>
      </c>
      <c r="I39" s="17">
        <v>6.1224489795918366E-2</v>
      </c>
      <c r="J39" s="25">
        <v>138</v>
      </c>
      <c r="K39" s="16">
        <v>38</v>
      </c>
      <c r="L39" s="17">
        <v>0.27536231884057971</v>
      </c>
      <c r="M39" s="16">
        <v>77</v>
      </c>
      <c r="N39" s="16">
        <v>23</v>
      </c>
      <c r="O39" s="17">
        <v>0.29870129870129869</v>
      </c>
      <c r="P39" s="25">
        <v>94</v>
      </c>
      <c r="Q39" s="16">
        <v>43</v>
      </c>
      <c r="R39" s="17">
        <v>0.45744680851063829</v>
      </c>
      <c r="S39" s="16">
        <v>0</v>
      </c>
      <c r="T39" s="16">
        <v>0</v>
      </c>
      <c r="U39" s="17">
        <v>0</v>
      </c>
      <c r="V39" s="16">
        <v>2</v>
      </c>
      <c r="W39" s="16">
        <v>1</v>
      </c>
      <c r="X39" s="17">
        <v>0.5</v>
      </c>
    </row>
    <row r="40" spans="1:24" x14ac:dyDescent="0.25">
      <c r="A40" s="13" t="s">
        <v>46</v>
      </c>
      <c r="B40" s="16">
        <v>310</v>
      </c>
      <c r="C40" s="25">
        <v>103</v>
      </c>
      <c r="D40" s="25">
        <v>16</v>
      </c>
      <c r="E40" s="16">
        <v>87</v>
      </c>
      <c r="F40" s="17">
        <v>0.28064516129032258</v>
      </c>
      <c r="G40" s="25">
        <v>179</v>
      </c>
      <c r="H40" s="16">
        <v>37</v>
      </c>
      <c r="I40" s="17">
        <v>0.20670391061452514</v>
      </c>
      <c r="J40" s="25">
        <v>110</v>
      </c>
      <c r="K40" s="16">
        <v>45</v>
      </c>
      <c r="L40" s="17">
        <v>0.40909090909090912</v>
      </c>
      <c r="M40" s="16">
        <v>15</v>
      </c>
      <c r="N40" s="16">
        <v>4</v>
      </c>
      <c r="O40" s="17">
        <v>0.26666666666666666</v>
      </c>
      <c r="P40" s="25">
        <v>4</v>
      </c>
      <c r="Q40" s="16">
        <v>0</v>
      </c>
      <c r="R40" s="17">
        <v>0</v>
      </c>
      <c r="S40" s="16">
        <v>0</v>
      </c>
      <c r="T40" s="16">
        <v>0</v>
      </c>
      <c r="U40" s="17">
        <v>0</v>
      </c>
      <c r="V40" s="16">
        <v>0</v>
      </c>
      <c r="W40" s="16">
        <v>0</v>
      </c>
      <c r="X40" s="17">
        <v>0</v>
      </c>
    </row>
    <row r="41" spans="1:24" x14ac:dyDescent="0.25">
      <c r="A41" s="13" t="s">
        <v>5</v>
      </c>
      <c r="B41" s="16">
        <v>81</v>
      </c>
      <c r="C41" s="25">
        <v>8</v>
      </c>
      <c r="D41" s="25">
        <v>4</v>
      </c>
      <c r="E41" s="16">
        <v>4</v>
      </c>
      <c r="F41" s="17">
        <v>4.9382716049382713E-2</v>
      </c>
      <c r="G41" s="25">
        <v>50</v>
      </c>
      <c r="H41" s="16">
        <v>2</v>
      </c>
      <c r="I41" s="17">
        <v>0.04</v>
      </c>
      <c r="J41" s="25">
        <v>12</v>
      </c>
      <c r="K41" s="16">
        <v>1</v>
      </c>
      <c r="L41" s="17">
        <v>8.3333333333333329E-2</v>
      </c>
      <c r="M41" s="16">
        <v>7</v>
      </c>
      <c r="N41" s="16">
        <v>0</v>
      </c>
      <c r="O41" s="17">
        <v>0</v>
      </c>
      <c r="P41" s="25">
        <v>10</v>
      </c>
      <c r="Q41" s="16">
        <v>0</v>
      </c>
      <c r="R41" s="17">
        <v>0</v>
      </c>
      <c r="S41" s="16">
        <v>0</v>
      </c>
      <c r="T41" s="16">
        <v>0</v>
      </c>
      <c r="U41" s="17">
        <v>0</v>
      </c>
      <c r="V41" s="16">
        <v>0</v>
      </c>
      <c r="W41" s="16">
        <v>0</v>
      </c>
      <c r="X41" s="17">
        <v>0</v>
      </c>
    </row>
    <row r="42" spans="1:24" x14ac:dyDescent="0.25">
      <c r="A42" s="13" t="s">
        <v>22</v>
      </c>
      <c r="B42" s="16">
        <v>161</v>
      </c>
      <c r="C42" s="25">
        <v>33</v>
      </c>
      <c r="D42" s="25">
        <v>4</v>
      </c>
      <c r="E42" s="16">
        <v>29</v>
      </c>
      <c r="F42" s="17">
        <v>0.18012422360248448</v>
      </c>
      <c r="G42" s="25">
        <v>47</v>
      </c>
      <c r="H42" s="16">
        <v>1</v>
      </c>
      <c r="I42" s="17">
        <v>2.1276595744680851E-2</v>
      </c>
      <c r="J42" s="25">
        <v>26</v>
      </c>
      <c r="K42" s="16">
        <v>4</v>
      </c>
      <c r="L42" s="17">
        <v>0.15384615384615385</v>
      </c>
      <c r="M42" s="16">
        <v>14</v>
      </c>
      <c r="N42" s="16">
        <v>4</v>
      </c>
      <c r="O42" s="17">
        <v>0.2857142857142857</v>
      </c>
      <c r="P42" s="25">
        <v>73</v>
      </c>
      <c r="Q42" s="16">
        <v>20</v>
      </c>
      <c r="R42" s="17">
        <v>0.27397260273972601</v>
      </c>
      <c r="S42" s="16">
        <v>0</v>
      </c>
      <c r="T42" s="16">
        <v>0</v>
      </c>
      <c r="U42" s="17">
        <v>0</v>
      </c>
      <c r="V42" s="16">
        <v>0</v>
      </c>
      <c r="W42" s="16">
        <v>0</v>
      </c>
      <c r="X42" s="17">
        <v>0</v>
      </c>
    </row>
    <row r="43" spans="1:24" x14ac:dyDescent="0.25">
      <c r="A43" s="13" t="s">
        <v>39</v>
      </c>
      <c r="B43" s="16">
        <v>229</v>
      </c>
      <c r="C43" s="25">
        <v>49</v>
      </c>
      <c r="D43" s="25">
        <v>8</v>
      </c>
      <c r="E43" s="16">
        <v>41</v>
      </c>
      <c r="F43" s="17">
        <v>0.17903930131004367</v>
      </c>
      <c r="G43" s="25">
        <v>102</v>
      </c>
      <c r="H43" s="16">
        <v>7</v>
      </c>
      <c r="I43" s="17">
        <v>6.8627450980392163E-2</v>
      </c>
      <c r="J43" s="25">
        <v>70</v>
      </c>
      <c r="K43" s="16">
        <v>19</v>
      </c>
      <c r="L43" s="17">
        <v>0.27142857142857141</v>
      </c>
      <c r="M43" s="16">
        <v>37</v>
      </c>
      <c r="N43" s="16">
        <v>11</v>
      </c>
      <c r="O43" s="17">
        <v>0.29729729729729731</v>
      </c>
      <c r="P43" s="25">
        <v>10</v>
      </c>
      <c r="Q43" s="16">
        <v>2</v>
      </c>
      <c r="R43" s="17">
        <v>0.2</v>
      </c>
      <c r="S43" s="16">
        <v>1</v>
      </c>
      <c r="T43" s="16">
        <v>0</v>
      </c>
      <c r="U43" s="17">
        <v>0</v>
      </c>
      <c r="V43" s="16">
        <v>0</v>
      </c>
      <c r="W43" s="16">
        <v>0</v>
      </c>
      <c r="X43" s="17">
        <v>0</v>
      </c>
    </row>
    <row r="44" spans="1:24" ht="24" x14ac:dyDescent="0.25">
      <c r="A44" s="13" t="s">
        <v>14</v>
      </c>
      <c r="B44" s="16">
        <v>131</v>
      </c>
      <c r="C44" s="25">
        <v>7</v>
      </c>
      <c r="D44" s="25">
        <v>1</v>
      </c>
      <c r="E44" s="16">
        <v>6</v>
      </c>
      <c r="F44" s="17">
        <v>4.5801526717557252E-2</v>
      </c>
      <c r="G44" s="25">
        <v>66</v>
      </c>
      <c r="H44" s="16">
        <v>2</v>
      </c>
      <c r="I44" s="17">
        <v>3.0303030303030304E-2</v>
      </c>
      <c r="J44" s="25">
        <v>30</v>
      </c>
      <c r="K44" s="16">
        <v>3</v>
      </c>
      <c r="L44" s="17">
        <v>0.1</v>
      </c>
      <c r="M44" s="16">
        <v>20</v>
      </c>
      <c r="N44" s="16">
        <v>1</v>
      </c>
      <c r="O44" s="17">
        <v>0.05</v>
      </c>
      <c r="P44" s="25">
        <v>6</v>
      </c>
      <c r="Q44" s="16">
        <v>0</v>
      </c>
      <c r="R44" s="17">
        <v>0</v>
      </c>
      <c r="S44" s="16">
        <v>1</v>
      </c>
      <c r="T44" s="16">
        <v>0</v>
      </c>
      <c r="U44" s="17">
        <v>0</v>
      </c>
      <c r="V44" s="16">
        <v>0</v>
      </c>
      <c r="W44" s="16">
        <v>0</v>
      </c>
      <c r="X44" s="17">
        <v>0</v>
      </c>
    </row>
    <row r="45" spans="1:24" x14ac:dyDescent="0.25">
      <c r="A45" s="13" t="s">
        <v>59</v>
      </c>
      <c r="B45" s="16">
        <v>594</v>
      </c>
      <c r="C45" s="25">
        <v>15</v>
      </c>
      <c r="D45" s="25">
        <v>0</v>
      </c>
      <c r="E45" s="16">
        <v>15</v>
      </c>
      <c r="F45" s="17">
        <v>2.5252525252525252E-2</v>
      </c>
      <c r="G45" s="25">
        <v>450</v>
      </c>
      <c r="H45" s="16">
        <v>8</v>
      </c>
      <c r="I45" s="17">
        <v>1.7777777777777778E-2</v>
      </c>
      <c r="J45" s="25">
        <v>59</v>
      </c>
      <c r="K45" s="16">
        <v>2</v>
      </c>
      <c r="L45" s="17">
        <v>3.3898305084745763E-2</v>
      </c>
      <c r="M45" s="16">
        <v>45</v>
      </c>
      <c r="N45" s="16">
        <v>2</v>
      </c>
      <c r="O45" s="17">
        <v>4.4444444444444446E-2</v>
      </c>
      <c r="P45" s="25">
        <v>22</v>
      </c>
      <c r="Q45" s="16">
        <v>1</v>
      </c>
      <c r="R45" s="17">
        <v>4.5454545454545456E-2</v>
      </c>
      <c r="S45" s="16">
        <v>1</v>
      </c>
      <c r="T45" s="16">
        <v>0</v>
      </c>
      <c r="U45" s="17">
        <v>0</v>
      </c>
      <c r="V45" s="16">
        <v>0</v>
      </c>
      <c r="W45" s="16">
        <v>0</v>
      </c>
      <c r="X45" s="17">
        <v>0</v>
      </c>
    </row>
    <row r="46" spans="1:24" x14ac:dyDescent="0.25">
      <c r="A46" s="13" t="s">
        <v>6</v>
      </c>
      <c r="B46" s="16">
        <v>0</v>
      </c>
      <c r="C46" s="25">
        <v>0</v>
      </c>
      <c r="D46" s="25">
        <v>0</v>
      </c>
      <c r="E46" s="16">
        <v>0</v>
      </c>
      <c r="F46" s="17"/>
      <c r="G46" s="25">
        <v>0</v>
      </c>
      <c r="H46" s="16">
        <v>0</v>
      </c>
      <c r="I46" s="17">
        <v>0</v>
      </c>
      <c r="J46" s="25">
        <v>0</v>
      </c>
      <c r="K46" s="16">
        <v>0</v>
      </c>
      <c r="L46" s="17">
        <v>0</v>
      </c>
      <c r="M46" s="16">
        <v>0</v>
      </c>
      <c r="N46" s="16">
        <v>0</v>
      </c>
      <c r="O46" s="17">
        <v>0</v>
      </c>
      <c r="P46" s="25">
        <v>0</v>
      </c>
      <c r="Q46" s="16">
        <v>0</v>
      </c>
      <c r="R46" s="17">
        <v>0</v>
      </c>
      <c r="S46" s="16">
        <v>0</v>
      </c>
      <c r="T46" s="16">
        <v>0</v>
      </c>
      <c r="U46" s="17">
        <v>0</v>
      </c>
      <c r="V46" s="16">
        <v>0</v>
      </c>
      <c r="W46" s="16">
        <v>0</v>
      </c>
      <c r="X46" s="17">
        <v>0</v>
      </c>
    </row>
    <row r="47" spans="1:24" ht="24" x14ac:dyDescent="0.25">
      <c r="A47" s="13" t="s">
        <v>53</v>
      </c>
      <c r="B47" s="16">
        <v>394</v>
      </c>
      <c r="C47" s="25">
        <v>90</v>
      </c>
      <c r="D47" s="25">
        <v>20</v>
      </c>
      <c r="E47" s="16">
        <v>70</v>
      </c>
      <c r="F47" s="17">
        <v>0.17766497461928935</v>
      </c>
      <c r="G47" s="25">
        <v>206</v>
      </c>
      <c r="H47" s="16">
        <v>30</v>
      </c>
      <c r="I47" s="17">
        <v>0.14563106796116504</v>
      </c>
      <c r="J47" s="25">
        <v>117</v>
      </c>
      <c r="K47" s="16">
        <v>25</v>
      </c>
      <c r="L47" s="17">
        <v>0.21367521367521367</v>
      </c>
      <c r="M47" s="16">
        <v>35</v>
      </c>
      <c r="N47" s="16">
        <v>5</v>
      </c>
      <c r="O47" s="17">
        <v>0.14285714285714285</v>
      </c>
      <c r="P47" s="25">
        <v>11</v>
      </c>
      <c r="Q47" s="16">
        <v>0</v>
      </c>
      <c r="R47" s="17">
        <v>0</v>
      </c>
      <c r="S47" s="16">
        <v>3</v>
      </c>
      <c r="T47" s="16">
        <v>1</v>
      </c>
      <c r="U47" s="17">
        <v>0.33333333333333331</v>
      </c>
      <c r="V47" s="16">
        <v>3</v>
      </c>
      <c r="W47" s="16">
        <v>3</v>
      </c>
      <c r="X47" s="17">
        <v>1</v>
      </c>
    </row>
    <row r="48" spans="1:24" x14ac:dyDescent="0.25">
      <c r="A48" s="13" t="s">
        <v>12</v>
      </c>
      <c r="B48" s="16">
        <v>111</v>
      </c>
      <c r="C48" s="25">
        <v>28</v>
      </c>
      <c r="D48" s="25">
        <v>5</v>
      </c>
      <c r="E48" s="16">
        <v>23</v>
      </c>
      <c r="F48" s="17">
        <v>0.2072072072072072</v>
      </c>
      <c r="G48" s="25">
        <v>74</v>
      </c>
      <c r="H48" s="16">
        <v>12</v>
      </c>
      <c r="I48" s="17">
        <v>0.16216216216216217</v>
      </c>
      <c r="J48" s="25">
        <v>29</v>
      </c>
      <c r="K48" s="16">
        <v>8</v>
      </c>
      <c r="L48" s="17">
        <v>0.27586206896551724</v>
      </c>
      <c r="M48" s="16">
        <v>3</v>
      </c>
      <c r="N48" s="16">
        <v>1</v>
      </c>
      <c r="O48" s="17">
        <v>0.33333333333333331</v>
      </c>
      <c r="P48" s="25">
        <v>3</v>
      </c>
      <c r="Q48" s="16">
        <v>1</v>
      </c>
      <c r="R48" s="17">
        <v>0.33333333333333331</v>
      </c>
      <c r="S48" s="16">
        <v>0</v>
      </c>
      <c r="T48" s="16">
        <v>0</v>
      </c>
      <c r="U48" s="17">
        <v>0</v>
      </c>
      <c r="V48" s="16">
        <v>0</v>
      </c>
      <c r="W48" s="16">
        <v>0</v>
      </c>
      <c r="X48" s="17">
        <v>0</v>
      </c>
    </row>
    <row r="49" spans="1:24" x14ac:dyDescent="0.25">
      <c r="A49" s="13" t="s">
        <v>27</v>
      </c>
      <c r="B49" s="16">
        <v>181</v>
      </c>
      <c r="C49" s="25">
        <v>33</v>
      </c>
      <c r="D49" s="25">
        <v>3</v>
      </c>
      <c r="E49" s="16">
        <v>30</v>
      </c>
      <c r="F49" s="17">
        <v>0.16574585635359115</v>
      </c>
      <c r="G49" s="25">
        <v>121</v>
      </c>
      <c r="H49" s="16">
        <v>20</v>
      </c>
      <c r="I49" s="17">
        <v>0.16528925619834711</v>
      </c>
      <c r="J49" s="25">
        <v>49</v>
      </c>
      <c r="K49" s="16">
        <v>9</v>
      </c>
      <c r="L49" s="17">
        <v>0.18367346938775511</v>
      </c>
      <c r="M49" s="16">
        <v>3</v>
      </c>
      <c r="N49" s="16">
        <v>0</v>
      </c>
      <c r="O49" s="17">
        <v>0</v>
      </c>
      <c r="P49" s="25">
        <v>5</v>
      </c>
      <c r="Q49" s="16">
        <v>1</v>
      </c>
      <c r="R49" s="17">
        <v>0.2</v>
      </c>
      <c r="S49" s="16">
        <v>0</v>
      </c>
      <c r="T49" s="16">
        <v>0</v>
      </c>
      <c r="U49" s="17">
        <v>0</v>
      </c>
      <c r="V49" s="16">
        <v>0</v>
      </c>
      <c r="W49" s="16">
        <v>0</v>
      </c>
      <c r="X49" s="17">
        <v>0</v>
      </c>
    </row>
    <row r="50" spans="1:24" x14ac:dyDescent="0.25">
      <c r="A50" s="13" t="s">
        <v>32</v>
      </c>
      <c r="B50" s="16">
        <v>201</v>
      </c>
      <c r="C50" s="25">
        <v>69</v>
      </c>
      <c r="D50" s="25">
        <v>7</v>
      </c>
      <c r="E50" s="16">
        <v>62</v>
      </c>
      <c r="F50" s="17">
        <v>0.30845771144278605</v>
      </c>
      <c r="G50" s="25">
        <v>85</v>
      </c>
      <c r="H50" s="16">
        <v>21</v>
      </c>
      <c r="I50" s="17">
        <v>0.24705882352941178</v>
      </c>
      <c r="J50" s="25">
        <v>78</v>
      </c>
      <c r="K50" s="16">
        <v>28</v>
      </c>
      <c r="L50" s="17">
        <v>0.35897435897435898</v>
      </c>
      <c r="M50" s="16">
        <v>22</v>
      </c>
      <c r="N50" s="16">
        <v>7</v>
      </c>
      <c r="O50" s="17">
        <v>0.31818181818181818</v>
      </c>
      <c r="P50" s="25">
        <v>3</v>
      </c>
      <c r="Q50" s="16">
        <v>1</v>
      </c>
      <c r="R50" s="17">
        <v>0.33333333333333331</v>
      </c>
      <c r="S50" s="16">
        <v>1</v>
      </c>
      <c r="T50" s="16">
        <v>1</v>
      </c>
      <c r="U50" s="17">
        <v>1</v>
      </c>
      <c r="V50" s="16">
        <v>1</v>
      </c>
      <c r="W50" s="16">
        <v>0</v>
      </c>
      <c r="X50" s="17">
        <v>0</v>
      </c>
    </row>
    <row r="51" spans="1:24" x14ac:dyDescent="0.25">
      <c r="A51" s="13" t="s">
        <v>33</v>
      </c>
      <c r="B51" s="16">
        <v>172</v>
      </c>
      <c r="C51" s="25">
        <v>64</v>
      </c>
      <c r="D51" s="25">
        <v>12</v>
      </c>
      <c r="E51" s="16">
        <v>52</v>
      </c>
      <c r="F51" s="17">
        <v>0.30232558139534882</v>
      </c>
      <c r="G51" s="25">
        <v>90</v>
      </c>
      <c r="H51" s="16">
        <v>23</v>
      </c>
      <c r="I51" s="17">
        <v>0.25555555555555554</v>
      </c>
      <c r="J51" s="25">
        <v>71</v>
      </c>
      <c r="K51" s="16">
        <v>25</v>
      </c>
      <c r="L51" s="17">
        <v>0.352112676056338</v>
      </c>
      <c r="M51" s="16">
        <v>5</v>
      </c>
      <c r="N51" s="16">
        <v>0</v>
      </c>
      <c r="O51" s="17">
        <v>0</v>
      </c>
      <c r="P51" s="25">
        <v>1</v>
      </c>
      <c r="Q51" s="16">
        <v>1</v>
      </c>
      <c r="R51" s="17">
        <v>1</v>
      </c>
      <c r="S51" s="16">
        <v>0</v>
      </c>
      <c r="T51" s="16">
        <v>0</v>
      </c>
      <c r="U51" s="17">
        <v>0</v>
      </c>
      <c r="V51" s="16">
        <v>3</v>
      </c>
      <c r="W51" s="16">
        <v>3</v>
      </c>
      <c r="X51" s="17">
        <v>1</v>
      </c>
    </row>
    <row r="52" spans="1:24" x14ac:dyDescent="0.25">
      <c r="A52" s="13" t="s">
        <v>68</v>
      </c>
      <c r="B52" s="16">
        <v>809</v>
      </c>
      <c r="C52" s="25">
        <v>153</v>
      </c>
      <c r="D52" s="25">
        <v>12</v>
      </c>
      <c r="E52" s="16">
        <v>141</v>
      </c>
      <c r="F52" s="17">
        <v>0.17428924598269468</v>
      </c>
      <c r="G52" s="25">
        <v>523</v>
      </c>
      <c r="H52" s="16">
        <v>70</v>
      </c>
      <c r="I52" s="17">
        <v>0.13384321223709369</v>
      </c>
      <c r="J52" s="25">
        <v>185</v>
      </c>
      <c r="K52" s="16">
        <v>47</v>
      </c>
      <c r="L52" s="17">
        <v>0.25405405405405407</v>
      </c>
      <c r="M52" s="16">
        <v>49</v>
      </c>
      <c r="N52" s="16">
        <v>12</v>
      </c>
      <c r="O52" s="17">
        <v>0.24489795918367346</v>
      </c>
      <c r="P52" s="25">
        <v>30</v>
      </c>
      <c r="Q52" s="16">
        <v>6</v>
      </c>
      <c r="R52" s="17">
        <v>0.2</v>
      </c>
      <c r="S52" s="16">
        <v>0</v>
      </c>
      <c r="T52" s="16">
        <v>0</v>
      </c>
      <c r="U52" s="17">
        <v>0</v>
      </c>
      <c r="V52" s="16">
        <v>3</v>
      </c>
      <c r="W52" s="16">
        <v>1</v>
      </c>
      <c r="X52" s="17">
        <v>0.33333333333333331</v>
      </c>
    </row>
    <row r="53" spans="1:24" x14ac:dyDescent="0.25">
      <c r="A53" s="13" t="s">
        <v>84</v>
      </c>
      <c r="B53" s="16">
        <v>309</v>
      </c>
      <c r="C53" s="25">
        <v>135</v>
      </c>
      <c r="D53" s="25">
        <v>63</v>
      </c>
      <c r="E53" s="16">
        <v>72</v>
      </c>
      <c r="F53" s="17">
        <v>0.23300970873786409</v>
      </c>
      <c r="G53" s="25">
        <v>155</v>
      </c>
      <c r="H53" s="16">
        <v>27</v>
      </c>
      <c r="I53" s="17">
        <v>0.17419354838709677</v>
      </c>
      <c r="J53" s="25">
        <v>65</v>
      </c>
      <c r="K53" s="16">
        <v>15</v>
      </c>
      <c r="L53" s="17">
        <v>0.23076923076923078</v>
      </c>
      <c r="M53" s="16">
        <v>70</v>
      </c>
      <c r="N53" s="16">
        <v>25</v>
      </c>
      <c r="O53" s="17">
        <v>0.35714285714285715</v>
      </c>
      <c r="P53" s="25">
        <v>15</v>
      </c>
      <c r="Q53" s="16">
        <v>3</v>
      </c>
      <c r="R53" s="17">
        <v>0.2</v>
      </c>
      <c r="S53" s="16">
        <v>0</v>
      </c>
      <c r="T53" s="16">
        <v>0</v>
      </c>
      <c r="U53" s="17">
        <v>0</v>
      </c>
      <c r="V53" s="16">
        <v>0</v>
      </c>
      <c r="W53" s="16">
        <v>0</v>
      </c>
      <c r="X53" s="17">
        <v>0</v>
      </c>
    </row>
    <row r="54" spans="1:24" x14ac:dyDescent="0.25">
      <c r="A54" s="13" t="s">
        <v>60</v>
      </c>
      <c r="B54" s="16">
        <v>542</v>
      </c>
      <c r="C54" s="25">
        <v>158</v>
      </c>
      <c r="D54" s="25">
        <v>20</v>
      </c>
      <c r="E54" s="16">
        <v>138</v>
      </c>
      <c r="F54" s="17">
        <v>0.25461254612546125</v>
      </c>
      <c r="G54" s="25">
        <v>243</v>
      </c>
      <c r="H54" s="16">
        <v>49</v>
      </c>
      <c r="I54" s="17">
        <v>0.20164609053497942</v>
      </c>
      <c r="J54" s="25">
        <v>249</v>
      </c>
      <c r="K54" s="16">
        <v>68</v>
      </c>
      <c r="L54" s="17">
        <v>0.27309236947791166</v>
      </c>
      <c r="M54" s="16">
        <v>29</v>
      </c>
      <c r="N54" s="16">
        <v>13</v>
      </c>
      <c r="O54" s="17">
        <v>0.44827586206896552</v>
      </c>
      <c r="P54" s="25">
        <v>11</v>
      </c>
      <c r="Q54" s="16">
        <v>6</v>
      </c>
      <c r="R54" s="17">
        <v>0.54545454545454541</v>
      </c>
      <c r="S54" s="16">
        <v>1</v>
      </c>
      <c r="T54" s="16">
        <v>1</v>
      </c>
      <c r="U54" s="17">
        <v>1</v>
      </c>
      <c r="V54" s="16">
        <v>1</v>
      </c>
      <c r="W54" s="16">
        <v>1</v>
      </c>
      <c r="X54" s="17">
        <v>1</v>
      </c>
    </row>
    <row r="55" spans="1:24" ht="24" x14ac:dyDescent="0.25">
      <c r="A55" s="13" t="s">
        <v>35</v>
      </c>
      <c r="B55" s="16">
        <v>232</v>
      </c>
      <c r="C55" s="25">
        <v>38</v>
      </c>
      <c r="D55" s="25">
        <v>3</v>
      </c>
      <c r="E55" s="16">
        <v>35</v>
      </c>
      <c r="F55" s="17">
        <v>0.15086206896551724</v>
      </c>
      <c r="G55" s="25">
        <v>111</v>
      </c>
      <c r="H55" s="16">
        <v>12</v>
      </c>
      <c r="I55" s="17">
        <v>0.10810810810810811</v>
      </c>
      <c r="J55" s="25">
        <v>78</v>
      </c>
      <c r="K55" s="16">
        <v>13</v>
      </c>
      <c r="L55" s="17">
        <v>0.16666666666666666</v>
      </c>
      <c r="M55" s="16">
        <v>24</v>
      </c>
      <c r="N55" s="16">
        <v>6</v>
      </c>
      <c r="O55" s="17">
        <v>0.25</v>
      </c>
      <c r="P55" s="25">
        <v>12</v>
      </c>
      <c r="Q55" s="16">
        <v>3</v>
      </c>
      <c r="R55" s="17">
        <v>0.25</v>
      </c>
      <c r="S55" s="16">
        <v>0</v>
      </c>
      <c r="T55" s="16">
        <v>0</v>
      </c>
      <c r="U55" s="17">
        <v>0</v>
      </c>
      <c r="V55" s="16">
        <v>2</v>
      </c>
      <c r="W55" s="16">
        <v>1</v>
      </c>
      <c r="X55" s="17">
        <v>0.5</v>
      </c>
    </row>
    <row r="56" spans="1:24" ht="24" x14ac:dyDescent="0.25">
      <c r="A56" s="13" t="s">
        <v>67</v>
      </c>
      <c r="B56" s="16">
        <v>841</v>
      </c>
      <c r="C56" s="25">
        <v>287</v>
      </c>
      <c r="D56" s="25">
        <v>15</v>
      </c>
      <c r="E56" s="16">
        <v>272</v>
      </c>
      <c r="F56" s="17">
        <v>0.32342449464922712</v>
      </c>
      <c r="G56" s="25">
        <v>556</v>
      </c>
      <c r="H56" s="16">
        <v>142</v>
      </c>
      <c r="I56" s="17">
        <v>0.25539568345323743</v>
      </c>
      <c r="J56" s="25">
        <v>155</v>
      </c>
      <c r="K56" s="16">
        <v>61</v>
      </c>
      <c r="L56" s="17">
        <v>0.3935483870967742</v>
      </c>
      <c r="M56" s="16">
        <v>91</v>
      </c>
      <c r="N56" s="16">
        <v>44</v>
      </c>
      <c r="O56" s="17">
        <v>0.48351648351648352</v>
      </c>
      <c r="P56" s="25">
        <v>25</v>
      </c>
      <c r="Q56" s="16">
        <v>15</v>
      </c>
      <c r="R56" s="17">
        <v>0.6</v>
      </c>
      <c r="S56" s="16">
        <v>0</v>
      </c>
      <c r="T56" s="16">
        <v>0</v>
      </c>
      <c r="U56" s="17">
        <v>0</v>
      </c>
      <c r="V56" s="16">
        <v>3</v>
      </c>
      <c r="W56" s="16">
        <v>3</v>
      </c>
      <c r="X56" s="17">
        <v>1</v>
      </c>
    </row>
    <row r="57" spans="1:24" ht="24" x14ac:dyDescent="0.25">
      <c r="A57" s="13" t="s">
        <v>15</v>
      </c>
      <c r="B57" s="16">
        <v>138</v>
      </c>
      <c r="C57" s="25">
        <v>7</v>
      </c>
      <c r="D57" s="25">
        <v>0</v>
      </c>
      <c r="E57" s="16">
        <v>7</v>
      </c>
      <c r="F57" s="17">
        <v>5.0724637681159424E-2</v>
      </c>
      <c r="G57" s="25">
        <v>33</v>
      </c>
      <c r="H57" s="16">
        <v>3</v>
      </c>
      <c r="I57" s="17">
        <v>9.0909090909090912E-2</v>
      </c>
      <c r="J57" s="25">
        <v>12</v>
      </c>
      <c r="K57" s="16">
        <v>0</v>
      </c>
      <c r="L57" s="17">
        <v>0</v>
      </c>
      <c r="M57" s="16">
        <v>90</v>
      </c>
      <c r="N57" s="16">
        <v>4</v>
      </c>
      <c r="O57" s="17">
        <v>4.4444444444444446E-2</v>
      </c>
      <c r="P57" s="25">
        <v>1</v>
      </c>
      <c r="Q57" s="16">
        <v>0</v>
      </c>
      <c r="R57" s="17">
        <v>0</v>
      </c>
      <c r="S57" s="16">
        <v>1</v>
      </c>
      <c r="T57" s="16">
        <v>0</v>
      </c>
      <c r="U57" s="17">
        <v>0</v>
      </c>
      <c r="V57" s="16">
        <v>0</v>
      </c>
      <c r="W57" s="16">
        <v>0</v>
      </c>
      <c r="X57" s="17">
        <v>0</v>
      </c>
    </row>
    <row r="58" spans="1:24" x14ac:dyDescent="0.25">
      <c r="A58" s="13" t="s">
        <v>56</v>
      </c>
      <c r="B58" s="16">
        <v>529</v>
      </c>
      <c r="C58" s="25">
        <v>246</v>
      </c>
      <c r="D58" s="25">
        <v>14</v>
      </c>
      <c r="E58" s="16">
        <v>232</v>
      </c>
      <c r="F58" s="17">
        <v>0.43856332703213613</v>
      </c>
      <c r="G58" s="25">
        <v>280</v>
      </c>
      <c r="H58" s="16">
        <v>97</v>
      </c>
      <c r="I58" s="17">
        <v>0.34642857142857142</v>
      </c>
      <c r="J58" s="25">
        <v>123</v>
      </c>
      <c r="K58" s="16">
        <v>69</v>
      </c>
      <c r="L58" s="17">
        <v>0.56097560975609762</v>
      </c>
      <c r="M58" s="16">
        <v>86</v>
      </c>
      <c r="N58" s="16">
        <v>41</v>
      </c>
      <c r="O58" s="17">
        <v>0.47674418604651164</v>
      </c>
      <c r="P58" s="25">
        <v>33</v>
      </c>
      <c r="Q58" s="16">
        <v>21</v>
      </c>
      <c r="R58" s="17">
        <v>0.63636363636363635</v>
      </c>
      <c r="S58" s="16">
        <v>1</v>
      </c>
      <c r="T58" s="16">
        <v>0</v>
      </c>
      <c r="U58" s="17">
        <v>0</v>
      </c>
      <c r="V58" s="16">
        <v>3</v>
      </c>
      <c r="W58" s="16">
        <v>1</v>
      </c>
      <c r="X58" s="17">
        <v>0.33333333333333331</v>
      </c>
    </row>
    <row r="59" spans="1:24" x14ac:dyDescent="0.25">
      <c r="A59" s="13" t="s">
        <v>72</v>
      </c>
      <c r="B59" s="16">
        <v>1383</v>
      </c>
      <c r="C59" s="25">
        <v>284</v>
      </c>
      <c r="D59" s="25">
        <v>40</v>
      </c>
      <c r="E59" s="16">
        <v>244</v>
      </c>
      <c r="F59" s="17">
        <v>0.17642805495300073</v>
      </c>
      <c r="G59" s="25">
        <v>864</v>
      </c>
      <c r="H59" s="16">
        <v>137</v>
      </c>
      <c r="I59" s="17">
        <v>0.15856481481481483</v>
      </c>
      <c r="J59" s="25">
        <v>309</v>
      </c>
      <c r="K59" s="16">
        <v>75</v>
      </c>
      <c r="L59" s="17">
        <v>0.24271844660194175</v>
      </c>
      <c r="M59" s="16">
        <v>119</v>
      </c>
      <c r="N59" s="16">
        <v>18</v>
      </c>
      <c r="O59" s="17">
        <v>0.15126050420168066</v>
      </c>
      <c r="P59" s="25">
        <v>77</v>
      </c>
      <c r="Q59" s="16">
        <v>12</v>
      </c>
      <c r="R59" s="17">
        <v>0.15584415584415584</v>
      </c>
      <c r="S59" s="16">
        <v>0</v>
      </c>
      <c r="T59" s="16">
        <v>0</v>
      </c>
      <c r="U59" s="17"/>
      <c r="V59" s="16">
        <v>2</v>
      </c>
      <c r="W59" s="16">
        <v>0</v>
      </c>
      <c r="X59" s="17">
        <v>0</v>
      </c>
    </row>
    <row r="60" spans="1:24" ht="24" x14ac:dyDescent="0.25">
      <c r="A60" s="13" t="s">
        <v>63</v>
      </c>
      <c r="B60" s="16">
        <v>627</v>
      </c>
      <c r="C60" s="25">
        <v>34</v>
      </c>
      <c r="D60" s="25">
        <v>5</v>
      </c>
      <c r="E60" s="16">
        <v>29</v>
      </c>
      <c r="F60" s="17">
        <v>4.6251993620414676E-2</v>
      </c>
      <c r="G60" s="25">
        <v>467</v>
      </c>
      <c r="H60" s="16">
        <v>20</v>
      </c>
      <c r="I60" s="17">
        <v>4.2826552462526764E-2</v>
      </c>
      <c r="J60" s="25">
        <v>84</v>
      </c>
      <c r="K60" s="16">
        <v>6</v>
      </c>
      <c r="L60" s="17">
        <v>7.1428571428571425E-2</v>
      </c>
      <c r="M60" s="16">
        <v>51</v>
      </c>
      <c r="N60" s="16">
        <v>1</v>
      </c>
      <c r="O60" s="17">
        <v>1.9607843137254902E-2</v>
      </c>
      <c r="P60" s="25">
        <v>15</v>
      </c>
      <c r="Q60" s="16">
        <v>2</v>
      </c>
      <c r="R60" s="17">
        <v>0.13333333333333333</v>
      </c>
      <c r="S60" s="16">
        <v>1</v>
      </c>
      <c r="T60" s="16">
        <v>0</v>
      </c>
      <c r="U60" s="17">
        <v>0</v>
      </c>
      <c r="V60" s="16">
        <v>2</v>
      </c>
      <c r="W60" s="16">
        <v>0</v>
      </c>
      <c r="X60" s="17">
        <v>0</v>
      </c>
    </row>
    <row r="61" spans="1:24" x14ac:dyDescent="0.25">
      <c r="A61" s="13" t="s">
        <v>30</v>
      </c>
      <c r="B61" s="16">
        <v>178</v>
      </c>
      <c r="C61" s="25">
        <v>108</v>
      </c>
      <c r="D61" s="25">
        <v>25</v>
      </c>
      <c r="E61" s="16">
        <v>83</v>
      </c>
      <c r="F61" s="17">
        <v>0.46629213483146065</v>
      </c>
      <c r="G61" s="25">
        <v>111</v>
      </c>
      <c r="H61" s="16">
        <v>49</v>
      </c>
      <c r="I61" s="17">
        <v>0.44144144144144143</v>
      </c>
      <c r="J61" s="25">
        <v>45</v>
      </c>
      <c r="K61" s="16">
        <v>25</v>
      </c>
      <c r="L61" s="17">
        <v>0.55555555555555558</v>
      </c>
      <c r="M61" s="16">
        <v>7</v>
      </c>
      <c r="N61" s="16">
        <v>2</v>
      </c>
      <c r="O61" s="17">
        <v>0.2857142857142857</v>
      </c>
      <c r="P61" s="25">
        <v>8</v>
      </c>
      <c r="Q61" s="16">
        <v>4</v>
      </c>
      <c r="R61" s="17">
        <v>0.5</v>
      </c>
      <c r="S61" s="16">
        <v>0</v>
      </c>
      <c r="T61" s="16">
        <v>0</v>
      </c>
      <c r="U61" s="17">
        <v>0</v>
      </c>
      <c r="V61" s="16">
        <v>2</v>
      </c>
      <c r="W61" s="16">
        <v>1</v>
      </c>
      <c r="X61" s="17">
        <v>0.5</v>
      </c>
    </row>
    <row r="62" spans="1:24" x14ac:dyDescent="0.25">
      <c r="A62" s="13" t="s">
        <v>1</v>
      </c>
      <c r="B62" s="16">
        <v>74</v>
      </c>
      <c r="C62" s="25">
        <v>27</v>
      </c>
      <c r="D62" s="25">
        <v>6</v>
      </c>
      <c r="E62" s="16">
        <v>21</v>
      </c>
      <c r="F62" s="17">
        <v>0.28378378378378377</v>
      </c>
      <c r="G62" s="25">
        <v>46</v>
      </c>
      <c r="H62" s="16">
        <v>12</v>
      </c>
      <c r="I62" s="17">
        <v>0.2608695652173913</v>
      </c>
      <c r="J62" s="25">
        <v>9</v>
      </c>
      <c r="K62" s="16">
        <v>5</v>
      </c>
      <c r="L62" s="17">
        <v>0.55555555555555558</v>
      </c>
      <c r="M62" s="16">
        <v>11</v>
      </c>
      <c r="N62" s="16">
        <v>4</v>
      </c>
      <c r="O62" s="17">
        <v>0.36363636363636365</v>
      </c>
      <c r="P62" s="25">
        <v>8</v>
      </c>
      <c r="Q62" s="16">
        <v>0</v>
      </c>
      <c r="R62" s="17">
        <v>0</v>
      </c>
      <c r="S62" s="16">
        <v>0</v>
      </c>
      <c r="T62" s="16">
        <v>0</v>
      </c>
      <c r="U62" s="17">
        <v>0</v>
      </c>
      <c r="V62" s="16">
        <v>0</v>
      </c>
      <c r="W62" s="16">
        <v>0</v>
      </c>
      <c r="X62" s="17">
        <v>0</v>
      </c>
    </row>
    <row r="63" spans="1:24" ht="24" x14ac:dyDescent="0.25">
      <c r="A63" s="13" t="s">
        <v>2</v>
      </c>
      <c r="B63" s="16">
        <v>57</v>
      </c>
      <c r="C63" s="25">
        <v>18</v>
      </c>
      <c r="D63" s="25">
        <v>2</v>
      </c>
      <c r="E63" s="16">
        <v>16</v>
      </c>
      <c r="F63" s="17">
        <v>0.2807017543859649</v>
      </c>
      <c r="G63" s="25">
        <v>24</v>
      </c>
      <c r="H63" s="16">
        <v>6</v>
      </c>
      <c r="I63" s="17">
        <v>0.25</v>
      </c>
      <c r="J63" s="25">
        <v>23</v>
      </c>
      <c r="K63" s="16">
        <v>7</v>
      </c>
      <c r="L63" s="17">
        <v>0.30434782608695654</v>
      </c>
      <c r="M63" s="16">
        <v>8</v>
      </c>
      <c r="N63" s="16">
        <v>2</v>
      </c>
      <c r="O63" s="17">
        <v>0.25</v>
      </c>
      <c r="P63" s="25">
        <v>1</v>
      </c>
      <c r="Q63" s="16">
        <v>0</v>
      </c>
      <c r="R63" s="17">
        <v>0</v>
      </c>
      <c r="S63" s="16">
        <v>0</v>
      </c>
      <c r="T63" s="16">
        <v>0</v>
      </c>
      <c r="U63" s="17">
        <v>0</v>
      </c>
      <c r="V63" s="16">
        <v>0</v>
      </c>
      <c r="W63" s="16">
        <v>0</v>
      </c>
      <c r="X63" s="17">
        <v>0</v>
      </c>
    </row>
    <row r="64" spans="1:24" x14ac:dyDescent="0.25">
      <c r="A64" s="13" t="s">
        <v>54</v>
      </c>
      <c r="B64" s="16">
        <v>452</v>
      </c>
      <c r="C64" s="25">
        <v>127</v>
      </c>
      <c r="D64" s="25">
        <v>12</v>
      </c>
      <c r="E64" s="16">
        <v>115</v>
      </c>
      <c r="F64" s="17">
        <v>0.25442477876106195</v>
      </c>
      <c r="G64" s="25">
        <v>245</v>
      </c>
      <c r="H64" s="16">
        <v>41</v>
      </c>
      <c r="I64" s="17">
        <v>0.16734693877551021</v>
      </c>
      <c r="J64" s="25">
        <v>176</v>
      </c>
      <c r="K64" s="16">
        <v>59</v>
      </c>
      <c r="L64" s="17">
        <v>0.33522727272727271</v>
      </c>
      <c r="M64" s="16">
        <v>14</v>
      </c>
      <c r="N64" s="16">
        <v>9</v>
      </c>
      <c r="O64" s="17">
        <v>0.6428571428571429</v>
      </c>
      <c r="P64" s="25">
        <v>9</v>
      </c>
      <c r="Q64" s="16">
        <v>4</v>
      </c>
      <c r="R64" s="17">
        <v>0.44444444444444442</v>
      </c>
      <c r="S64" s="16">
        <v>0</v>
      </c>
      <c r="T64" s="16">
        <v>0</v>
      </c>
      <c r="U64" s="17">
        <v>0</v>
      </c>
      <c r="V64" s="16">
        <v>1</v>
      </c>
      <c r="W64" s="16">
        <v>0</v>
      </c>
      <c r="X64" s="17">
        <v>0</v>
      </c>
    </row>
    <row r="65" spans="1:24" x14ac:dyDescent="0.25">
      <c r="A65" s="13" t="s">
        <v>34</v>
      </c>
      <c r="B65" s="16">
        <v>208</v>
      </c>
      <c r="C65" s="25">
        <v>19</v>
      </c>
      <c r="D65" s="25">
        <v>2</v>
      </c>
      <c r="E65" s="16">
        <v>17</v>
      </c>
      <c r="F65" s="17">
        <v>8.1730769230769232E-2</v>
      </c>
      <c r="G65" s="25">
        <v>57</v>
      </c>
      <c r="H65" s="16">
        <v>1</v>
      </c>
      <c r="I65" s="17">
        <v>1.7543859649122806E-2</v>
      </c>
      <c r="J65" s="25">
        <v>34</v>
      </c>
      <c r="K65" s="16">
        <v>2</v>
      </c>
      <c r="L65" s="17">
        <v>5.8823529411764705E-2</v>
      </c>
      <c r="M65" s="16">
        <v>90</v>
      </c>
      <c r="N65" s="16">
        <v>12</v>
      </c>
      <c r="O65" s="17">
        <v>0.13333333333333333</v>
      </c>
      <c r="P65" s="25">
        <v>25</v>
      </c>
      <c r="Q65" s="16">
        <v>1</v>
      </c>
      <c r="R65" s="17">
        <v>0.04</v>
      </c>
      <c r="S65" s="16">
        <v>0</v>
      </c>
      <c r="T65" s="16">
        <v>0</v>
      </c>
      <c r="U65" s="17">
        <v>0</v>
      </c>
      <c r="V65" s="16">
        <v>0</v>
      </c>
      <c r="W65" s="16">
        <v>0</v>
      </c>
      <c r="X65" s="17">
        <v>0</v>
      </c>
    </row>
    <row r="66" spans="1:24" x14ac:dyDescent="0.25">
      <c r="A66" s="13" t="s">
        <v>73</v>
      </c>
      <c r="B66" s="16">
        <v>1447</v>
      </c>
      <c r="C66" s="25">
        <v>664</v>
      </c>
      <c r="D66" s="25">
        <v>102</v>
      </c>
      <c r="E66" s="16">
        <v>562</v>
      </c>
      <c r="F66" s="17">
        <v>0.38838977194194885</v>
      </c>
      <c r="G66" s="25">
        <v>923</v>
      </c>
      <c r="H66" s="16">
        <v>287</v>
      </c>
      <c r="I66" s="17">
        <v>0.31094257854821233</v>
      </c>
      <c r="J66" s="25">
        <v>293</v>
      </c>
      <c r="K66" s="16">
        <v>155</v>
      </c>
      <c r="L66" s="17">
        <v>0.52901023890784982</v>
      </c>
      <c r="M66" s="16">
        <v>155</v>
      </c>
      <c r="N66" s="16">
        <v>82</v>
      </c>
      <c r="O66" s="17">
        <v>0.52903225806451615</v>
      </c>
      <c r="P66" s="25">
        <v>48</v>
      </c>
      <c r="Q66" s="16">
        <v>24</v>
      </c>
      <c r="R66" s="17">
        <v>0.5</v>
      </c>
      <c r="S66" s="16">
        <v>1</v>
      </c>
      <c r="T66" s="16">
        <v>0</v>
      </c>
      <c r="U66" s="17">
        <v>0</v>
      </c>
      <c r="V66" s="16">
        <v>2</v>
      </c>
      <c r="W66" s="16">
        <v>2</v>
      </c>
      <c r="X66" s="17">
        <v>1</v>
      </c>
    </row>
    <row r="67" spans="1:24" ht="24" x14ac:dyDescent="0.25">
      <c r="A67" s="13" t="s">
        <v>19</v>
      </c>
      <c r="B67" s="16">
        <v>156</v>
      </c>
      <c r="C67" s="25">
        <v>7</v>
      </c>
      <c r="D67" s="25">
        <v>1</v>
      </c>
      <c r="E67" s="16">
        <v>6</v>
      </c>
      <c r="F67" s="17">
        <v>3.8461538461538464E-2</v>
      </c>
      <c r="G67" s="25">
        <v>138</v>
      </c>
      <c r="H67" s="16">
        <v>5</v>
      </c>
      <c r="I67" s="17">
        <v>3.6231884057971016E-2</v>
      </c>
      <c r="J67" s="25">
        <v>9</v>
      </c>
      <c r="K67" s="16">
        <v>1</v>
      </c>
      <c r="L67" s="17">
        <v>0.1111111111111111</v>
      </c>
      <c r="M67" s="16">
        <v>4</v>
      </c>
      <c r="N67" s="16">
        <v>0</v>
      </c>
      <c r="O67" s="17">
        <v>0</v>
      </c>
      <c r="P67" s="25">
        <v>5</v>
      </c>
      <c r="Q67" s="16">
        <v>0</v>
      </c>
      <c r="R67" s="17">
        <v>0</v>
      </c>
      <c r="S67" s="16">
        <v>0</v>
      </c>
      <c r="T67" s="16">
        <v>0</v>
      </c>
      <c r="U67" s="17">
        <v>0</v>
      </c>
      <c r="V67" s="16">
        <v>0</v>
      </c>
      <c r="W67" s="16">
        <v>0</v>
      </c>
      <c r="X67" s="17">
        <v>0</v>
      </c>
    </row>
    <row r="68" spans="1:24" ht="24" x14ac:dyDescent="0.25">
      <c r="A68" s="13" t="s">
        <v>7</v>
      </c>
      <c r="B68" s="16">
        <v>105</v>
      </c>
      <c r="C68" s="25">
        <v>4</v>
      </c>
      <c r="D68" s="25">
        <v>0</v>
      </c>
      <c r="E68" s="16">
        <v>4</v>
      </c>
      <c r="F68" s="17">
        <v>3.8095238095238099E-2</v>
      </c>
      <c r="G68" s="25">
        <v>85</v>
      </c>
      <c r="H68" s="16">
        <v>2</v>
      </c>
      <c r="I68" s="17">
        <v>2.3529411764705882E-2</v>
      </c>
      <c r="J68" s="25">
        <v>7</v>
      </c>
      <c r="K68" s="16">
        <v>0</v>
      </c>
      <c r="L68" s="17">
        <v>0</v>
      </c>
      <c r="M68" s="16">
        <v>9</v>
      </c>
      <c r="N68" s="16">
        <v>1</v>
      </c>
      <c r="O68" s="17">
        <v>0.1111111111111111</v>
      </c>
      <c r="P68" s="25">
        <v>2</v>
      </c>
      <c r="Q68" s="16">
        <v>1</v>
      </c>
      <c r="R68" s="17">
        <v>0.5</v>
      </c>
      <c r="S68" s="16">
        <v>0</v>
      </c>
      <c r="T68" s="16">
        <v>0</v>
      </c>
      <c r="U68" s="17">
        <v>0</v>
      </c>
      <c r="V68" s="16">
        <v>0</v>
      </c>
      <c r="W68" s="16">
        <v>0</v>
      </c>
      <c r="X68" s="17">
        <v>0</v>
      </c>
    </row>
    <row r="69" spans="1:24" ht="24" x14ac:dyDescent="0.25">
      <c r="A69" s="13" t="s">
        <v>13</v>
      </c>
      <c r="B69" s="16">
        <v>118</v>
      </c>
      <c r="C69" s="25">
        <v>64</v>
      </c>
      <c r="D69" s="25">
        <v>16</v>
      </c>
      <c r="E69" s="16">
        <v>48</v>
      </c>
      <c r="F69" s="17">
        <v>0.40677966101694918</v>
      </c>
      <c r="G69" s="25">
        <v>49</v>
      </c>
      <c r="H69" s="16">
        <v>14</v>
      </c>
      <c r="I69" s="17">
        <v>0.2857142857142857</v>
      </c>
      <c r="J69" s="25">
        <v>25</v>
      </c>
      <c r="K69" s="16">
        <v>10</v>
      </c>
      <c r="L69" s="17">
        <v>0.4</v>
      </c>
      <c r="M69" s="16">
        <v>42</v>
      </c>
      <c r="N69" s="16">
        <v>24</v>
      </c>
      <c r="O69" s="17">
        <v>0.5714285714285714</v>
      </c>
      <c r="P69" s="25">
        <v>0</v>
      </c>
      <c r="Q69" s="16">
        <v>0</v>
      </c>
      <c r="R69" s="17"/>
      <c r="S69" s="16">
        <v>0</v>
      </c>
      <c r="T69" s="16">
        <v>0</v>
      </c>
      <c r="U69" s="17">
        <v>0</v>
      </c>
      <c r="V69" s="16">
        <v>0</v>
      </c>
      <c r="W69" s="16">
        <v>0</v>
      </c>
      <c r="X69" s="17">
        <v>0</v>
      </c>
    </row>
    <row r="70" spans="1:24" x14ac:dyDescent="0.25">
      <c r="A70" s="13" t="s">
        <v>42</v>
      </c>
      <c r="B70" s="16">
        <v>272</v>
      </c>
      <c r="C70" s="25">
        <v>157</v>
      </c>
      <c r="D70" s="25">
        <v>17</v>
      </c>
      <c r="E70" s="16">
        <v>140</v>
      </c>
      <c r="F70" s="17">
        <v>0.51470588235294112</v>
      </c>
      <c r="G70" s="25">
        <v>137</v>
      </c>
      <c r="H70" s="16">
        <v>59</v>
      </c>
      <c r="I70" s="17">
        <v>0.43065693430656932</v>
      </c>
      <c r="J70" s="25">
        <v>67</v>
      </c>
      <c r="K70" s="16">
        <v>44</v>
      </c>
      <c r="L70" s="17">
        <v>0.65671641791044777</v>
      </c>
      <c r="M70" s="16">
        <v>52</v>
      </c>
      <c r="N70" s="16">
        <v>28</v>
      </c>
      <c r="O70" s="17">
        <v>0.53846153846153844</v>
      </c>
      <c r="P70" s="25">
        <v>4</v>
      </c>
      <c r="Q70" s="16">
        <v>2</v>
      </c>
      <c r="R70" s="17">
        <v>0.5</v>
      </c>
      <c r="S70" s="16">
        <v>2</v>
      </c>
      <c r="T70" s="16">
        <v>2</v>
      </c>
      <c r="U70" s="17">
        <v>1</v>
      </c>
      <c r="V70" s="16">
        <v>0</v>
      </c>
      <c r="W70" s="16">
        <v>0</v>
      </c>
      <c r="X70" s="17">
        <v>0</v>
      </c>
    </row>
    <row r="71" spans="1:24" ht="24" x14ac:dyDescent="0.25">
      <c r="A71" s="13" t="s">
        <v>44</v>
      </c>
      <c r="B71" s="16">
        <v>318</v>
      </c>
      <c r="C71" s="25">
        <v>10</v>
      </c>
      <c r="D71" s="25">
        <v>3</v>
      </c>
      <c r="E71" s="16">
        <v>7</v>
      </c>
      <c r="F71" s="17">
        <v>2.20125786163522E-2</v>
      </c>
      <c r="G71" s="25">
        <v>251</v>
      </c>
      <c r="H71" s="16">
        <v>4</v>
      </c>
      <c r="I71" s="17">
        <v>1.5936254980079681E-2</v>
      </c>
      <c r="J71" s="25">
        <v>34</v>
      </c>
      <c r="K71" s="16">
        <v>3</v>
      </c>
      <c r="L71" s="17">
        <v>8.8235294117647065E-2</v>
      </c>
      <c r="M71" s="16">
        <v>21</v>
      </c>
      <c r="N71" s="16">
        <v>0</v>
      </c>
      <c r="O71" s="17">
        <v>0</v>
      </c>
      <c r="P71" s="25">
        <v>8</v>
      </c>
      <c r="Q71" s="16">
        <v>0</v>
      </c>
      <c r="R71" s="17">
        <v>0</v>
      </c>
      <c r="S71" s="16">
        <v>0</v>
      </c>
      <c r="T71" s="16">
        <v>0</v>
      </c>
      <c r="U71" s="17">
        <v>0</v>
      </c>
      <c r="V71" s="16">
        <v>0</v>
      </c>
      <c r="W71" s="16">
        <v>0</v>
      </c>
      <c r="X71" s="17">
        <v>0</v>
      </c>
    </row>
    <row r="72" spans="1:24" x14ac:dyDescent="0.25">
      <c r="A72" s="13" t="s">
        <v>47</v>
      </c>
      <c r="B72" s="16">
        <v>383</v>
      </c>
      <c r="C72" s="25">
        <v>24</v>
      </c>
      <c r="D72" s="25">
        <v>2</v>
      </c>
      <c r="E72" s="16">
        <v>22</v>
      </c>
      <c r="F72" s="17">
        <v>5.7441253263707574E-2</v>
      </c>
      <c r="G72" s="25">
        <v>239</v>
      </c>
      <c r="H72" s="16">
        <v>9</v>
      </c>
      <c r="I72" s="17">
        <v>3.7656903765690378E-2</v>
      </c>
      <c r="J72" s="25">
        <v>105</v>
      </c>
      <c r="K72" s="16">
        <v>11</v>
      </c>
      <c r="L72" s="17">
        <v>0.10476190476190476</v>
      </c>
      <c r="M72" s="16">
        <v>18</v>
      </c>
      <c r="N72" s="16">
        <v>1</v>
      </c>
      <c r="O72" s="17">
        <v>5.5555555555555552E-2</v>
      </c>
      <c r="P72" s="25">
        <v>12</v>
      </c>
      <c r="Q72" s="16">
        <v>0</v>
      </c>
      <c r="R72" s="17">
        <v>0</v>
      </c>
      <c r="S72" s="16">
        <v>0</v>
      </c>
      <c r="T72" s="16">
        <v>0</v>
      </c>
      <c r="U72" s="17">
        <v>0</v>
      </c>
      <c r="V72" s="16">
        <v>1</v>
      </c>
      <c r="W72" s="16">
        <v>0</v>
      </c>
      <c r="X72" s="17">
        <v>0</v>
      </c>
    </row>
    <row r="73" spans="1:24" ht="24" x14ac:dyDescent="0.25">
      <c r="A73" s="13" t="s">
        <v>71</v>
      </c>
      <c r="B73" s="16">
        <v>1283</v>
      </c>
      <c r="C73" s="25">
        <v>191</v>
      </c>
      <c r="D73" s="25">
        <v>37</v>
      </c>
      <c r="E73" s="16">
        <v>154</v>
      </c>
      <c r="F73" s="17">
        <v>0.12003117692907249</v>
      </c>
      <c r="G73" s="25">
        <v>446</v>
      </c>
      <c r="H73" s="16">
        <v>43</v>
      </c>
      <c r="I73" s="17">
        <v>9.641255605381166E-2</v>
      </c>
      <c r="J73" s="25">
        <v>286</v>
      </c>
      <c r="K73" s="16">
        <v>56</v>
      </c>
      <c r="L73" s="17">
        <v>0.19580419580419581</v>
      </c>
      <c r="M73" s="16">
        <v>305</v>
      </c>
      <c r="N73" s="16">
        <v>32</v>
      </c>
      <c r="O73" s="17">
        <v>0.10491803278688525</v>
      </c>
      <c r="P73" s="25">
        <v>214</v>
      </c>
      <c r="Q73" s="16">
        <v>17</v>
      </c>
      <c r="R73" s="17">
        <v>7.9439252336448593E-2</v>
      </c>
      <c r="S73" s="16">
        <v>4</v>
      </c>
      <c r="T73" s="16">
        <v>0</v>
      </c>
      <c r="U73" s="17">
        <v>0</v>
      </c>
      <c r="V73" s="16">
        <v>2</v>
      </c>
      <c r="W73" s="16">
        <v>1</v>
      </c>
      <c r="X73" s="17">
        <v>0.5</v>
      </c>
    </row>
    <row r="74" spans="1:24" ht="24" x14ac:dyDescent="0.25">
      <c r="A74" s="13" t="s">
        <v>45</v>
      </c>
      <c r="B74" s="16">
        <v>276</v>
      </c>
      <c r="C74" s="25">
        <v>36</v>
      </c>
      <c r="D74" s="25">
        <v>12</v>
      </c>
      <c r="E74" s="16">
        <v>24</v>
      </c>
      <c r="F74" s="17">
        <v>8.6956521739130432E-2</v>
      </c>
      <c r="G74" s="25">
        <v>91</v>
      </c>
      <c r="H74" s="16">
        <v>9</v>
      </c>
      <c r="I74" s="17">
        <v>9.8901098901098897E-2</v>
      </c>
      <c r="J74" s="25">
        <v>108</v>
      </c>
      <c r="K74" s="16">
        <v>8</v>
      </c>
      <c r="L74" s="17">
        <v>7.407407407407407E-2</v>
      </c>
      <c r="M74" s="16">
        <v>54</v>
      </c>
      <c r="N74" s="16">
        <v>3</v>
      </c>
      <c r="O74" s="17">
        <v>5.5555555555555552E-2</v>
      </c>
      <c r="P74" s="25">
        <v>15</v>
      </c>
      <c r="Q74" s="16">
        <v>2</v>
      </c>
      <c r="R74" s="17">
        <v>0.13333333333333333</v>
      </c>
      <c r="S74" s="16">
        <v>1</v>
      </c>
      <c r="T74" s="16">
        <v>1</v>
      </c>
      <c r="U74" s="17">
        <v>1</v>
      </c>
      <c r="V74" s="16">
        <v>0</v>
      </c>
      <c r="W74" s="16">
        <v>0</v>
      </c>
      <c r="X74" s="17">
        <v>0</v>
      </c>
    </row>
    <row r="75" spans="1:24" ht="24" x14ac:dyDescent="0.25">
      <c r="A75" s="13" t="s">
        <v>9</v>
      </c>
      <c r="B75" s="16">
        <v>64</v>
      </c>
      <c r="C75" s="25">
        <v>25</v>
      </c>
      <c r="D75" s="25">
        <v>11</v>
      </c>
      <c r="E75" s="16">
        <v>14</v>
      </c>
      <c r="F75" s="17">
        <v>0.21875</v>
      </c>
      <c r="G75" s="25">
        <v>35</v>
      </c>
      <c r="H75" s="16">
        <v>7</v>
      </c>
      <c r="I75" s="17">
        <v>0.2</v>
      </c>
      <c r="J75" s="25">
        <v>25</v>
      </c>
      <c r="K75" s="16">
        <v>7</v>
      </c>
      <c r="L75" s="17">
        <v>0.28000000000000003</v>
      </c>
      <c r="M75" s="16">
        <v>3</v>
      </c>
      <c r="N75" s="16">
        <v>0</v>
      </c>
      <c r="O75" s="17">
        <v>0</v>
      </c>
      <c r="P75" s="25">
        <v>0</v>
      </c>
      <c r="Q75" s="16">
        <v>0</v>
      </c>
      <c r="R75" s="17">
        <v>0</v>
      </c>
      <c r="S75" s="16">
        <v>0</v>
      </c>
      <c r="T75" s="16">
        <v>0</v>
      </c>
      <c r="U75" s="17">
        <v>0</v>
      </c>
      <c r="V75" s="16">
        <v>0</v>
      </c>
      <c r="W75" s="16">
        <v>0</v>
      </c>
      <c r="X75" s="17">
        <v>0</v>
      </c>
    </row>
    <row r="76" spans="1:24" ht="24" x14ac:dyDescent="0.25">
      <c r="A76" s="13" t="s">
        <v>4</v>
      </c>
      <c r="B76" s="16">
        <v>93</v>
      </c>
      <c r="C76" s="25">
        <v>36</v>
      </c>
      <c r="D76" s="25">
        <v>6</v>
      </c>
      <c r="E76" s="16">
        <v>30</v>
      </c>
      <c r="F76" s="17">
        <v>0.32258064516129031</v>
      </c>
      <c r="G76" s="25">
        <v>48</v>
      </c>
      <c r="H76" s="16">
        <v>13</v>
      </c>
      <c r="I76" s="17">
        <v>0.27083333333333331</v>
      </c>
      <c r="J76" s="25">
        <v>25</v>
      </c>
      <c r="K76" s="16">
        <v>6</v>
      </c>
      <c r="L76" s="17">
        <v>0.24</v>
      </c>
      <c r="M76" s="16">
        <v>14</v>
      </c>
      <c r="N76" s="16">
        <v>8</v>
      </c>
      <c r="O76" s="17">
        <v>0.5714285714285714</v>
      </c>
      <c r="P76" s="25">
        <v>3</v>
      </c>
      <c r="Q76" s="16">
        <v>1</v>
      </c>
      <c r="R76" s="17">
        <v>0.33333333333333331</v>
      </c>
      <c r="S76" s="16">
        <v>0</v>
      </c>
      <c r="T76" s="16">
        <v>0</v>
      </c>
      <c r="U76" s="17">
        <v>0</v>
      </c>
      <c r="V76" s="16">
        <v>0</v>
      </c>
      <c r="W76" s="16">
        <v>0</v>
      </c>
      <c r="X76" s="17">
        <v>0</v>
      </c>
    </row>
    <row r="77" spans="1:24" s="18" customFormat="1" x14ac:dyDescent="0.25">
      <c r="A77" s="14" t="s">
        <v>85</v>
      </c>
      <c r="B77" s="8">
        <f>SUM(B2:B76)</f>
        <v>25774</v>
      </c>
      <c r="C77" s="8">
        <f>SUM(C2:C76)</f>
        <v>6364</v>
      </c>
      <c r="D77" s="8">
        <f>SUM(D2:D76)</f>
        <v>1066</v>
      </c>
      <c r="E77" s="8">
        <f>SUM(E2:E76)</f>
        <v>5298</v>
      </c>
      <c r="F77" s="9">
        <f>+E77/B77</f>
        <v>0.20555598665321642</v>
      </c>
      <c r="G77" s="8">
        <f>SUM(G2:G76)</f>
        <v>15136</v>
      </c>
      <c r="H77" s="8">
        <f>SUM(H2:H76)</f>
        <v>2469</v>
      </c>
      <c r="I77" s="9">
        <f>+H77/G77</f>
        <v>0.16312103594080338</v>
      </c>
      <c r="J77" s="8">
        <f>SUM(J2:J76)</f>
        <v>5749</v>
      </c>
      <c r="K77" s="8">
        <f>SUM(K2:K76)</f>
        <v>1634</v>
      </c>
      <c r="L77" s="9">
        <f>+K77/J77</f>
        <v>0.28422334319012005</v>
      </c>
      <c r="M77" s="8">
        <f>SUM(M2:M76)</f>
        <v>2941</v>
      </c>
      <c r="N77" s="8">
        <f>SUM(N2:N76)</f>
        <v>728</v>
      </c>
      <c r="O77" s="9">
        <f>+N77/M77</f>
        <v>0.24753485209112547</v>
      </c>
      <c r="P77" s="8">
        <f>SUM(P2:P76)</f>
        <v>1411</v>
      </c>
      <c r="Q77" s="8">
        <f>SUM(Q2:Q76)</f>
        <v>315</v>
      </c>
      <c r="R77" s="9">
        <f>+Q77/P77</f>
        <v>0.2232459248759745</v>
      </c>
      <c r="S77" s="8">
        <f>SUM(S2:S76)</f>
        <v>35</v>
      </c>
      <c r="T77" s="8">
        <f>SUM(T2:T76)</f>
        <v>10</v>
      </c>
      <c r="U77" s="9">
        <f>+T77/S77</f>
        <v>0.2857142857142857</v>
      </c>
      <c r="V77" s="8">
        <f t="shared" ref="V77:W77" si="0">SUM(V2:V76)</f>
        <v>62</v>
      </c>
      <c r="W77" s="8">
        <f t="shared" si="0"/>
        <v>25</v>
      </c>
      <c r="X77" s="9">
        <f>+W77/V77</f>
        <v>0.40322580645161288</v>
      </c>
    </row>
    <row r="79" spans="1:24" x14ac:dyDescent="0.25">
      <c r="A79" s="32" t="s">
        <v>86</v>
      </c>
      <c r="B79" s="32"/>
      <c r="C79" s="32"/>
      <c r="D79" s="32"/>
      <c r="E79" s="32"/>
      <c r="F79" s="32"/>
      <c r="G79" s="32"/>
      <c r="H79" s="32"/>
      <c r="I79" s="32"/>
      <c r="J79" s="32"/>
      <c r="K79" s="32"/>
      <c r="L79" s="30"/>
      <c r="M79" s="30"/>
      <c r="N79" s="30"/>
    </row>
    <row r="80" spans="1:24" x14ac:dyDescent="0.25">
      <c r="A80" s="33" t="s">
        <v>150</v>
      </c>
      <c r="B80" s="33"/>
      <c r="C80" s="33"/>
      <c r="D80" s="33"/>
      <c r="E80" s="33"/>
      <c r="F80" s="33"/>
      <c r="G80" s="33"/>
      <c r="H80" s="33"/>
      <c r="I80" s="33"/>
      <c r="J80" s="33"/>
      <c r="K80" s="33"/>
      <c r="L80" s="31"/>
      <c r="M80" s="31"/>
      <c r="N80" s="31"/>
    </row>
    <row r="81" spans="1:14" x14ac:dyDescent="0.25">
      <c r="A81" s="33"/>
      <c r="B81" s="33"/>
      <c r="C81" s="33"/>
      <c r="D81" s="33"/>
      <c r="E81" s="33"/>
      <c r="F81" s="33"/>
      <c r="G81" s="33"/>
      <c r="H81" s="33"/>
      <c r="I81" s="33"/>
      <c r="J81" s="33"/>
      <c r="K81" s="33"/>
      <c r="L81" s="30"/>
      <c r="M81" s="30"/>
      <c r="N81" s="30"/>
    </row>
    <row r="82" spans="1:14" ht="15" customHeight="1" x14ac:dyDescent="0.25">
      <c r="A82" s="34" t="s">
        <v>153</v>
      </c>
      <c r="B82" s="34"/>
      <c r="C82" s="34"/>
      <c r="D82" s="34"/>
      <c r="E82" s="34"/>
      <c r="F82" s="34"/>
      <c r="G82" s="34"/>
      <c r="H82" s="34"/>
      <c r="I82" s="34"/>
      <c r="J82" s="34"/>
      <c r="K82" s="34"/>
      <c r="L82" s="28"/>
      <c r="M82" s="28"/>
      <c r="N82" s="28"/>
    </row>
    <row r="83" spans="1:14" x14ac:dyDescent="0.25">
      <c r="A83" s="34"/>
      <c r="B83" s="34"/>
      <c r="C83" s="34"/>
      <c r="D83" s="34"/>
      <c r="E83" s="34"/>
      <c r="F83" s="34"/>
      <c r="G83" s="34"/>
      <c r="H83" s="34"/>
      <c r="I83" s="34"/>
      <c r="J83" s="34"/>
      <c r="K83" s="34"/>
      <c r="L83" s="28"/>
      <c r="M83" s="28"/>
      <c r="N83" s="28"/>
    </row>
    <row r="84" spans="1:14" ht="21.75" customHeight="1" x14ac:dyDescent="0.25">
      <c r="A84" s="34"/>
      <c r="B84" s="34"/>
      <c r="C84" s="34"/>
      <c r="D84" s="34"/>
      <c r="E84" s="34"/>
      <c r="F84" s="34"/>
      <c r="G84" s="34"/>
      <c r="H84" s="34"/>
      <c r="I84" s="34"/>
      <c r="J84" s="34"/>
      <c r="K84" s="34"/>
      <c r="L84" s="28"/>
      <c r="M84" s="28"/>
      <c r="N84" s="28"/>
    </row>
    <row r="85" spans="1:14" x14ac:dyDescent="0.25">
      <c r="A85" s="34"/>
      <c r="B85" s="34"/>
      <c r="C85" s="34"/>
      <c r="D85" s="34"/>
      <c r="E85" s="34"/>
      <c r="F85" s="34"/>
      <c r="G85" s="34"/>
      <c r="H85" s="34"/>
      <c r="I85" s="34"/>
      <c r="J85" s="34"/>
      <c r="K85" s="34"/>
      <c r="L85" s="28"/>
      <c r="M85" s="28"/>
      <c r="N85" s="28"/>
    </row>
    <row r="86" spans="1:14" x14ac:dyDescent="0.25">
      <c r="A86" s="28"/>
      <c r="B86" s="28"/>
      <c r="C86" s="28"/>
      <c r="D86" s="28"/>
      <c r="E86" s="28"/>
      <c r="F86" s="28"/>
      <c r="G86" s="28"/>
      <c r="H86" s="28"/>
      <c r="I86" s="28"/>
      <c r="J86" s="28"/>
      <c r="K86" s="28"/>
      <c r="L86" s="28"/>
      <c r="M86" s="28"/>
      <c r="N86" s="28"/>
    </row>
  </sheetData>
  <sortState xmlns:xlrd2="http://schemas.microsoft.com/office/spreadsheetml/2017/richdata2" ref="A2:X76">
    <sortCondition ref="A2:A76"/>
  </sortState>
  <mergeCells count="3">
    <mergeCell ref="A79:K79"/>
    <mergeCell ref="A80:K81"/>
    <mergeCell ref="A82:K85"/>
  </mergeCells>
  <pageMargins left="0.7" right="0.7" top="0.75" bottom="0.75" header="0.3" footer="0.3"/>
  <pageSetup paperSize="3" orientation="landscape" r:id="rId1"/>
  <headerFooter>
    <oddHeader>&amp;C&amp;"Arial,Bold"Marion County Top 75 Mortgage Lenders (HMDA 2024)</oddHeader>
    <oddFooter>&amp;C&amp;"Arial,Regular"&amp;10Page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FF507-AE78-41F0-ACB7-A156F79B84CE}">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customXml/itemProps2.xml><?xml version="1.0" encoding="utf-8"?>
<ds:datastoreItem xmlns:ds="http://schemas.openxmlformats.org/officeDocument/2006/customXml" ds:itemID="{AB208941-CCEE-40AA-9CCC-97BE9E385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A0394F-AA73-4618-8888-4585A1BD20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Marion Co Applications</vt:lpstr>
      <vt:lpstr>Marion Co Originations</vt:lpstr>
      <vt:lpstr>Marion Co Denials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Nelson</dc:creator>
  <cp:lastModifiedBy>Amy Nelson</cp:lastModifiedBy>
  <cp:lastPrinted>2025-12-17T16:02:29Z</cp:lastPrinted>
  <dcterms:created xsi:type="dcterms:W3CDTF">2025-12-15T20:22:11Z</dcterms:created>
  <dcterms:modified xsi:type="dcterms:W3CDTF">2025-12-17T16:08:05Z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