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airhousingc.sharepoint.com/sites/FHCCI-Files/Shared/N000 (News Clips, Press)/Press Releases/2025/"/>
    </mc:Choice>
  </mc:AlternateContent>
  <xr:revisionPtr revIDLastSave="366" documentId="8_{18088203-C95F-48FE-B280-17E95E9B481D}" xr6:coauthVersionLast="47" xr6:coauthVersionMax="47" xr10:uidLastSave="{766103F7-03AB-45E7-993B-98D99FA9162E}"/>
  <bookViews>
    <workbookView xWindow="-120" yWindow="-120" windowWidth="20730" windowHeight="11040" activeTab="2" xr2:uid="{00000000-000D-0000-FFFF-FFFF00000000}"/>
  </bookViews>
  <sheets>
    <sheet name="Lake Co Applications" sheetId="1" r:id="rId1"/>
    <sheet name="Lake Co Originations" sheetId="2" r:id="rId2"/>
    <sheet name="Lake Co Denial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2" l="1"/>
  <c r="W52" i="3"/>
  <c r="V52" i="3"/>
  <c r="T52" i="3"/>
  <c r="S52" i="3"/>
  <c r="Q52" i="3"/>
  <c r="P52" i="3"/>
  <c r="N52" i="3"/>
  <c r="M52" i="3"/>
  <c r="K52" i="3"/>
  <c r="J52" i="3"/>
  <c r="H52" i="3"/>
  <c r="G52" i="3"/>
  <c r="E52" i="3"/>
  <c r="D52" i="3"/>
  <c r="C52" i="3"/>
  <c r="B52" i="3"/>
  <c r="V52" i="2"/>
  <c r="X52" i="2" s="1"/>
  <c r="S52" i="2"/>
  <c r="U52" i="2" s="1"/>
  <c r="P52" i="2"/>
  <c r="M52" i="2"/>
  <c r="J52" i="2"/>
  <c r="G52" i="2"/>
  <c r="F52" i="2"/>
  <c r="E52" i="2"/>
  <c r="D52" i="2"/>
  <c r="O52" i="1"/>
  <c r="M52" i="1"/>
  <c r="K52" i="1"/>
  <c r="I52" i="1"/>
  <c r="G52" i="1"/>
  <c r="E52" i="1"/>
  <c r="D52" i="1"/>
  <c r="P52" i="1" s="1"/>
  <c r="C52" i="1"/>
  <c r="B52" i="1"/>
  <c r="J52" i="1" l="1"/>
  <c r="F52" i="1"/>
  <c r="L52" i="1"/>
  <c r="C52" i="2"/>
  <c r="K52" i="2"/>
  <c r="Q52" i="2"/>
  <c r="I52" i="3"/>
  <c r="X52" i="3"/>
  <c r="F52" i="3"/>
  <c r="L52" i="3"/>
  <c r="R52" i="3"/>
  <c r="U52" i="3"/>
  <c r="O52" i="3"/>
  <c r="H52" i="2"/>
  <c r="N52" i="2"/>
  <c r="W52" i="2"/>
  <c r="I52" i="2"/>
  <c r="L52" i="2"/>
  <c r="O52" i="2"/>
  <c r="R52" i="2"/>
  <c r="T52" i="2"/>
  <c r="H52" i="1"/>
  <c r="N52" i="1"/>
</calcChain>
</file>

<file path=xl/sharedStrings.xml><?xml version="1.0" encoding="utf-8"?>
<sst xmlns="http://schemas.openxmlformats.org/spreadsheetml/2006/main" count="229" uniqueCount="122">
  <si>
    <t>TEACHERS CREDIT UNION</t>
  </si>
  <si>
    <t>Wells Fargo Bank, National Association</t>
  </si>
  <si>
    <t>New Day Financial, LLC</t>
  </si>
  <si>
    <t>AMERICAN PORTFOLIO MORTGAGE CORPORATION</t>
  </si>
  <si>
    <t>UNION HOME MORTGAGE CORP.</t>
  </si>
  <si>
    <t>Figure Lending LLC</t>
  </si>
  <si>
    <t>Bank of America, National Association</t>
  </si>
  <si>
    <t>AMERICAN FINANCIAL NETWORK, INC.</t>
  </si>
  <si>
    <t>The Huntington National Bank</t>
  </si>
  <si>
    <t>DHI MORTGAGE COMPANY, LTD.</t>
  </si>
  <si>
    <t>University Bank</t>
  </si>
  <si>
    <t>Carrington Mortgage Services, LLC</t>
  </si>
  <si>
    <t>Horizon Bank</t>
  </si>
  <si>
    <t>RUOFF MORTGAGE COMPANY, INC.</t>
  </si>
  <si>
    <t>SPRING EQ, LLC</t>
  </si>
  <si>
    <t>U.S. Bank National Association</t>
  </si>
  <si>
    <t>Kiavi Funding, Inc</t>
  </si>
  <si>
    <t>Nationstar Mortgage LLC</t>
  </si>
  <si>
    <t>Navy Federal Credit Union</t>
  </si>
  <si>
    <t>GOLD STAR MORTGAGE FINANCIAL GROUP, CORPORATION</t>
  </si>
  <si>
    <t>PNC Bank, National Association</t>
  </si>
  <si>
    <t>PENNYMAC LOAN SERVICES, LLC</t>
  </si>
  <si>
    <t>Ixonia Bank</t>
  </si>
  <si>
    <t>GUILD MORTGAGE COMPANY</t>
  </si>
  <si>
    <t>DIAMOND RESIDENTIAL MORTGAGE CORPORATION</t>
  </si>
  <si>
    <t>21st Mortgage Corporation</t>
  </si>
  <si>
    <t>DIRECT MORTGAGE LOANS, LLC</t>
  </si>
  <si>
    <t>Broker Solutions, Inc.</t>
  </si>
  <si>
    <t>Mortgage Research Center, LLC</t>
  </si>
  <si>
    <t>AmeriSave Mortgage Corporation</t>
  </si>
  <si>
    <t>NEWREZ LLC</t>
  </si>
  <si>
    <t>Loandepot.Com, LLC</t>
  </si>
  <si>
    <t>FREEDOM MORTGAGE CORPORATION</t>
  </si>
  <si>
    <t>UNITED SHORE FINANCIAL SERVICES, LLC</t>
  </si>
  <si>
    <t>First Merchants Bank</t>
  </si>
  <si>
    <t>Peoples Bank</t>
  </si>
  <si>
    <t>Old National Bank</t>
  </si>
  <si>
    <t>BMO Harris Bank National Association</t>
  </si>
  <si>
    <t>LENNAR MORTGAGE, LLC</t>
  </si>
  <si>
    <t>TECH Credit Union</t>
  </si>
  <si>
    <t>CROSSCOUNTRY MORTGAGE, INC.</t>
  </si>
  <si>
    <t>Fairway Independent Mortgage Corporation</t>
  </si>
  <si>
    <t>Fifth Third Bank, National Association</t>
  </si>
  <si>
    <t>First Financial Bank</t>
  </si>
  <si>
    <t>Discover Bank</t>
  </si>
  <si>
    <t>JPMorgan Chase Bank, National Association</t>
  </si>
  <si>
    <t>GUARANTEED RATE, INC.</t>
  </si>
  <si>
    <t>Rocket Mortgage, LLC</t>
  </si>
  <si>
    <t>Centier Bank</t>
  </si>
  <si>
    <t>Total Applications</t>
  </si>
  <si>
    <t>Applications for Race Not Reported</t>
  </si>
  <si>
    <t>Total Applications (Excluding Unknown)</t>
  </si>
  <si>
    <t>White Applications</t>
  </si>
  <si>
    <t>White Share of Applicants</t>
  </si>
  <si>
    <t>Black Applications</t>
  </si>
  <si>
    <t>Black Share of Applicants</t>
  </si>
  <si>
    <t>Hispanic Applications</t>
  </si>
  <si>
    <t>Hispanic Share of Applicants</t>
  </si>
  <si>
    <t>Asian Applications</t>
  </si>
  <si>
    <t>Asian Share of Applicants</t>
  </si>
  <si>
    <t>Pacific Islander Applications</t>
  </si>
  <si>
    <t>Pacific Islander Share of Applicants</t>
  </si>
  <si>
    <t>Native American Applications</t>
  </si>
  <si>
    <t>Native American Share of Applicants</t>
  </si>
  <si>
    <t>Top 50 Mortgage Lenders for Lake County By Applications (HMDA 2024)</t>
  </si>
  <si>
    <t>Null</t>
  </si>
  <si>
    <t>TOTAL</t>
  </si>
  <si>
    <t>Total Origination Amount ($1000s)</t>
  </si>
  <si>
    <t xml:space="preserve">Average Origination Amount ($1000s) </t>
  </si>
  <si>
    <t>Total Originations</t>
  </si>
  <si>
    <t>Originations for Race Unknown</t>
  </si>
  <si>
    <t>Number of Originations (Excluding Unknown)</t>
  </si>
  <si>
    <t>White Originations</t>
  </si>
  <si>
    <t>Black Originations</t>
  </si>
  <si>
    <t>Hispanic Originations</t>
  </si>
  <si>
    <t>Asian Originations</t>
  </si>
  <si>
    <t>Pacific Islander Originations</t>
  </si>
  <si>
    <t>Native American Originations</t>
  </si>
  <si>
    <t>Origination Rate</t>
  </si>
  <si>
    <t>Total Denials</t>
  </si>
  <si>
    <t>Denials for Race Unknown</t>
  </si>
  <si>
    <t>Number of Denials (Excluding Unknown)</t>
  </si>
  <si>
    <t>Total Denial Rate</t>
  </si>
  <si>
    <t>White Denials</t>
  </si>
  <si>
    <t>White Denial Rate</t>
  </si>
  <si>
    <t>Black Denials</t>
  </si>
  <si>
    <t>Black Denial Rate</t>
  </si>
  <si>
    <t>Hispanic Denials</t>
  </si>
  <si>
    <t>Hispanic Denial Rate</t>
  </si>
  <si>
    <t>Asian Denials</t>
  </si>
  <si>
    <t>Asian Denial Rate</t>
  </si>
  <si>
    <t>Pacific Islander Denials</t>
  </si>
  <si>
    <t>Pacific Islander Denial Rate</t>
  </si>
  <si>
    <t>Native American Denials</t>
  </si>
  <si>
    <t>Native American Denial Rate</t>
  </si>
  <si>
    <t>Top 50 Mortgage Lenders for Lake County By Originations (HMDA 2024)</t>
  </si>
  <si>
    <t>Top 50 Mortgage Lenders for Lake County By Denials (HMDA 2024)</t>
  </si>
  <si>
    <t>NOTES:</t>
  </si>
  <si>
    <t>White Share of Originations*</t>
  </si>
  <si>
    <t>White Origination Rate**</t>
  </si>
  <si>
    <t>Black Share of Originations*</t>
  </si>
  <si>
    <t>Black Origination Rate**</t>
  </si>
  <si>
    <t>Hispanic Share of Originations*</t>
  </si>
  <si>
    <t>Hispanic Origination Rate**</t>
  </si>
  <si>
    <t>Asian Share of Originations*</t>
  </si>
  <si>
    <t>Asian Origination Rate**</t>
  </si>
  <si>
    <t>Pacific Islander Share of Originations*</t>
  </si>
  <si>
    <t>Pacific Islander Origination Rate**</t>
  </si>
  <si>
    <t>Native American Share of Originations*</t>
  </si>
  <si>
    <t>Native American Origination Rate**</t>
  </si>
  <si>
    <t>Centier Bank***</t>
  </si>
  <si>
    <t>Old National Bank***</t>
  </si>
  <si>
    <t>Peoples Bank***</t>
  </si>
  <si>
    <t>First Merchants Bank***</t>
  </si>
  <si>
    <t>U.S. Bank National Association***</t>
  </si>
  <si>
    <t>Horizon Bank***</t>
  </si>
  <si>
    <t>***The flagged lenders reported a small number of mortgage originations for multifamily properties to HMDA. Because of the large dollar values of multifamily properties, the average origination amount for these lenders may be skewed higher than the average origination amount for a single-family home.</t>
  </si>
  <si>
    <t>*For share of originations, to evaluate individual lenders' performance with borrowers of different races/ethnicities, the FHCCI first calculates the total share of originations to borrowers of different race/ethnicities by Lake County Top 50 Lenders on average (Row 52). We then look at the mortgage lenders who are performing far above or far below the average for the Top 50 Lenders. For example, among Lake County's Top 50 Mortgage Lenders, 14.99% of their originations were made to Black/African American borrowers (Cell K52). Lenders performing far below this average would require additional scrutiny for fair lending concerns. The FHCCI also evaluates the success of the overall market based on how similar the distribution of mortgage originations is to the distribution of the population by race/ethncicity. For example, the most recent Census data (2023) shows that Lake County households are 52% white, 23% Black/African American, 21% Hispanic, and 2% Asian. However, in 2024, only 14.99% of mortgage lending originations went to Black/Hispanic borrowers (Cell K52), indicating lower-than-ideal lending to the Black population across the county.</t>
  </si>
  <si>
    <t>**For origination rates, to evaluate individual lenders' performance with different racial/ethnic groups, the FHCCI calculates how many originations a lender made to borrowers in one group divided by the number of applications received by borrowers in the same group. For example, Wells Fargo originated 21 loans to white borrowers out of 40 applications received by white applicants, giving a white origination rate of 52.5%. The FHCCI then compares this 52.5% origination rate to this lender's origination rates for Black, Hispanic, and other groups of borrowers. Ideally, an individual lender should have similar origination rates across groups, regardless of race or ethnicity.</t>
  </si>
  <si>
    <t>**For denial rates, to evaluate individual lenders' performance with different racial/ethnic groups, the FHCCI calculates how many denials a lender made to borrowers in one group divided by the number of applications received by borrowers in the same group. For example, Wells Fargo denied 5 loan applications from white applicants out of 40 applications received by white applicants, giving a white denial rate of 12.5%. The FHCCI then compares this 12.5% denial rate to this lender's denial rates for Black, Hispanic, and other groups of borrowers. Ideally, an individual lender should have similar denial rates across groups, regardless of race or ethnicity.</t>
  </si>
  <si>
    <t>This spreadsheet is provided by the Fair Housing Center of Central Indiana as a courtesy to users and is for informational purposes only. Updates to the data may occur after date of publication (12/18/2025).</t>
  </si>
  <si>
    <t>*For share of applications, to evaluate individual lenders' performance with borrowers of different races/ethnicities, the FHCCI first calculates the share of applications from borrowers of different race/ethnicities by Lake County Top 50 Lenders on average (Row 52). We then look at the mortgage lenders who are performing far above or far below the average for the Top 50 Lenders. For example, among Lake County's Top 50 Mortgage Lenders, 18.53% of their applications were from Black/African American borrowers (Cell H52). Lenders performing far below this average would require additional scrutiny for fair lending concerns. The FHCCI also evaluates the success of the overall market based on how similar the distribution of mortgage applications is to the distribution of the overall population by race/ethnicity. For example, the most recent Census data (2023) shows that Lake County households are 52% white, 23% Black/African American, 21% Hispanic, and 2% Asian. However, in 2024, only 18.53% of mortgage lending applications came from Black/African American borrowers (Cell H52), indicating lower-than-ideal lending to the Black population across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</si>
</sst>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quot;$&quot;#,##0.00\)"/>
  </numFmts>
  <fonts count="10" x14ac:knownFonts="1">
    <font>
      <sz val="11"/>
      <name val="Calibri"/>
    </font>
    <font>
      <sz val="9"/>
      <color rgb="FF000000"/>
      <name val="Arial"/>
      <family val="2"/>
    </font>
    <font>
      <b/>
      <sz val="10"/>
      <color rgb="FF000000"/>
      <name val="Arial"/>
      <family val="2"/>
    </font>
    <font>
      <b/>
      <sz val="10"/>
      <color rgb="FF000000"/>
      <name val="Arial"/>
      <family val="2"/>
    </font>
    <font>
      <sz val="9"/>
      <color rgb="FF000000"/>
      <name val="Arial"/>
      <family val="2"/>
    </font>
    <font>
      <b/>
      <sz val="11"/>
      <name val="Calibri"/>
      <family val="2"/>
    </font>
    <font>
      <b/>
      <sz val="9"/>
      <color rgb="FF000000"/>
      <name val="Arial"/>
      <family val="2"/>
    </font>
    <font>
      <b/>
      <sz val="9"/>
      <name val="Arial"/>
      <family val="2"/>
    </font>
    <font>
      <sz val="9"/>
      <name val="Arial"/>
      <family val="2"/>
    </font>
    <font>
      <i/>
      <sz val="9"/>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164"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0" fontId="0" fillId="0" borderId="0" xfId="0" applyAlignment="1">
      <alignment wrapText="1"/>
    </xf>
    <xf numFmtId="0" fontId="2" fillId="0" borderId="1" xfId="0" applyFont="1" applyBorder="1" applyAlignment="1">
      <alignment horizontal="center" wrapText="1"/>
    </xf>
    <xf numFmtId="164" fontId="6"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0" fontId="5" fillId="0" borderId="0" xfId="0" applyFont="1"/>
    <xf numFmtId="165"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0" fillId="0" borderId="0" xfId="0" applyAlignment="1">
      <alignment horizontal="left" wrapText="1"/>
    </xf>
    <xf numFmtId="0" fontId="0" fillId="0" borderId="0" xfId="0" applyAlignment="1">
      <alignment horizontal="center" wrapText="1"/>
    </xf>
    <xf numFmtId="0" fontId="3" fillId="0" borderId="1" xfId="0" applyFont="1" applyBorder="1" applyAlignment="1">
      <alignment horizontal="center" wrapText="1"/>
    </xf>
    <xf numFmtId="0" fontId="6" fillId="0" borderId="1" xfId="0" applyFont="1" applyBorder="1" applyAlignment="1">
      <alignment horizontal="left" vertical="center" wrapText="1"/>
    </xf>
    <xf numFmtId="165" fontId="6" fillId="0" borderId="1" xfId="0" applyNumberFormat="1" applyFont="1" applyBorder="1" applyAlignment="1">
      <alignment horizontal="center" vertical="center"/>
    </xf>
    <xf numFmtId="0" fontId="2" fillId="0" borderId="1" xfId="0" applyFont="1" applyBorder="1" applyAlignment="1">
      <alignment horizontal="left" wrapText="1"/>
    </xf>
    <xf numFmtId="0" fontId="1" fillId="0" borderId="1" xfId="0" applyFont="1" applyBorder="1" applyAlignment="1">
      <alignment horizontal="left" vertical="center" wrapText="1"/>
    </xf>
    <xf numFmtId="0" fontId="8" fillId="0" borderId="0" xfId="0" applyFont="1" applyAlignment="1">
      <alignment vertical="top" wrapText="1"/>
    </xf>
    <xf numFmtId="0" fontId="8" fillId="0" borderId="0" xfId="0" applyFont="1"/>
    <xf numFmtId="0" fontId="8" fillId="0" borderId="0" xfId="0" applyFont="1" applyAlignment="1">
      <alignment wrapText="1"/>
    </xf>
    <xf numFmtId="0" fontId="7" fillId="0" borderId="0" xfId="0" applyFont="1"/>
    <xf numFmtId="0" fontId="9" fillId="0" borderId="0" xfId="0" applyFont="1"/>
    <xf numFmtId="0" fontId="7" fillId="0" borderId="0" xfId="0" applyFont="1" applyAlignment="1">
      <alignment horizontal="left"/>
    </xf>
    <xf numFmtId="0" fontId="9" fillId="0" borderId="0" xfId="0" applyFont="1" applyAlignment="1">
      <alignment horizontal="left" wrapText="1"/>
    </xf>
    <xf numFmtId="0" fontId="8" fillId="0" borderId="0" xfId="0" applyFont="1" applyAlignment="1">
      <alignment horizontal="left" vertical="top"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zoomScaleNormal="100" workbookViewId="0">
      <pane ySplit="1" topLeftCell="A53" activePane="bottomLeft" state="frozen"/>
      <selection pane="bottomLeft" activeCell="I56" sqref="I56"/>
    </sheetView>
  </sheetViews>
  <sheetFormatPr defaultRowHeight="15" x14ac:dyDescent="0.25"/>
  <cols>
    <col min="1" max="1" width="35.7109375" style="13" customWidth="1"/>
    <col min="2" max="16" width="10.7109375" customWidth="1"/>
  </cols>
  <sheetData>
    <row r="1" spans="1:16" s="4" customFormat="1" ht="64.5" x14ac:dyDescent="0.25">
      <c r="A1" s="18" t="s">
        <v>64</v>
      </c>
      <c r="B1" s="5" t="s">
        <v>49</v>
      </c>
      <c r="C1" s="5" t="s">
        <v>50</v>
      </c>
      <c r="D1" s="5" t="s">
        <v>51</v>
      </c>
      <c r="E1" s="5" t="s">
        <v>52</v>
      </c>
      <c r="F1" s="5" t="s">
        <v>53</v>
      </c>
      <c r="G1" s="5" t="s">
        <v>54</v>
      </c>
      <c r="H1" s="5" t="s">
        <v>55</v>
      </c>
      <c r="I1" s="5" t="s">
        <v>56</v>
      </c>
      <c r="J1" s="5" t="s">
        <v>57</v>
      </c>
      <c r="K1" s="5" t="s">
        <v>58</v>
      </c>
      <c r="L1" s="5" t="s">
        <v>59</v>
      </c>
      <c r="M1" s="5" t="s">
        <v>60</v>
      </c>
      <c r="N1" s="5" t="s">
        <v>61</v>
      </c>
      <c r="O1" s="5" t="s">
        <v>62</v>
      </c>
      <c r="P1" s="5" t="s">
        <v>63</v>
      </c>
    </row>
    <row r="2" spans="1:16" x14ac:dyDescent="0.25">
      <c r="A2" s="19" t="s">
        <v>25</v>
      </c>
      <c r="B2" s="1">
        <v>232</v>
      </c>
      <c r="C2" s="2">
        <v>17</v>
      </c>
      <c r="D2" s="1">
        <v>215</v>
      </c>
      <c r="E2" s="2">
        <v>92</v>
      </c>
      <c r="F2" s="3">
        <v>0.42790697674418604</v>
      </c>
      <c r="G2" s="2">
        <v>52</v>
      </c>
      <c r="H2" s="3">
        <v>0.24186046511627907</v>
      </c>
      <c r="I2" s="1">
        <v>54</v>
      </c>
      <c r="J2" s="3">
        <v>0.25116279069767444</v>
      </c>
      <c r="K2" s="2">
        <v>0</v>
      </c>
      <c r="L2" s="3">
        <v>0</v>
      </c>
      <c r="M2" s="1">
        <v>0</v>
      </c>
      <c r="N2" s="3">
        <v>0</v>
      </c>
      <c r="O2" s="1">
        <v>2</v>
      </c>
      <c r="P2" s="3">
        <v>9.3023255813953487E-3</v>
      </c>
    </row>
    <row r="3" spans="1:16" x14ac:dyDescent="0.25">
      <c r="A3" s="19" t="s">
        <v>7</v>
      </c>
      <c r="B3" s="1">
        <v>135</v>
      </c>
      <c r="C3" s="2">
        <v>19</v>
      </c>
      <c r="D3" s="1">
        <v>116</v>
      </c>
      <c r="E3" s="2">
        <v>94</v>
      </c>
      <c r="F3" s="3">
        <v>0.81034482758620685</v>
      </c>
      <c r="G3" s="2">
        <v>6</v>
      </c>
      <c r="H3" s="3">
        <v>5.1724137931034482E-2</v>
      </c>
      <c r="I3" s="1">
        <v>16</v>
      </c>
      <c r="J3" s="3">
        <v>0.13793103448275862</v>
      </c>
      <c r="K3" s="2">
        <v>0</v>
      </c>
      <c r="L3" s="3">
        <v>0</v>
      </c>
      <c r="M3" s="1">
        <v>0</v>
      </c>
      <c r="N3" s="3">
        <v>0</v>
      </c>
      <c r="O3" s="1">
        <v>0</v>
      </c>
      <c r="P3" s="3">
        <v>0</v>
      </c>
    </row>
    <row r="4" spans="1:16" ht="24" x14ac:dyDescent="0.25">
      <c r="A4" s="19" t="s">
        <v>3</v>
      </c>
      <c r="B4" s="1">
        <v>106</v>
      </c>
      <c r="C4" s="2">
        <v>5</v>
      </c>
      <c r="D4" s="1">
        <v>101</v>
      </c>
      <c r="E4" s="2">
        <v>29</v>
      </c>
      <c r="F4" s="3">
        <v>0.28712871287128711</v>
      </c>
      <c r="G4" s="2">
        <v>28</v>
      </c>
      <c r="H4" s="3">
        <v>0.27722772277227725</v>
      </c>
      <c r="I4" s="1">
        <v>43</v>
      </c>
      <c r="J4" s="3">
        <v>0.42574257425742573</v>
      </c>
      <c r="K4" s="2">
        <v>0</v>
      </c>
      <c r="L4" s="3">
        <v>0</v>
      </c>
      <c r="M4" s="1">
        <v>0</v>
      </c>
      <c r="N4" s="3">
        <v>0</v>
      </c>
      <c r="O4" s="1">
        <v>0</v>
      </c>
      <c r="P4" s="3">
        <v>0</v>
      </c>
    </row>
    <row r="5" spans="1:16" x14ac:dyDescent="0.25">
      <c r="A5" s="19" t="s">
        <v>29</v>
      </c>
      <c r="B5" s="1">
        <v>252</v>
      </c>
      <c r="C5" s="2">
        <v>185</v>
      </c>
      <c r="D5" s="1">
        <v>67</v>
      </c>
      <c r="E5" s="2">
        <v>36</v>
      </c>
      <c r="F5" s="3">
        <v>0.53731343283582089</v>
      </c>
      <c r="G5" s="2">
        <v>16</v>
      </c>
      <c r="H5" s="3">
        <v>0.23880597014925373</v>
      </c>
      <c r="I5" s="1">
        <v>10</v>
      </c>
      <c r="J5" s="3">
        <v>0.14925373134328357</v>
      </c>
      <c r="K5" s="2">
        <v>3</v>
      </c>
      <c r="L5" s="3">
        <v>4.4776119402985072E-2</v>
      </c>
      <c r="M5" s="1">
        <v>0</v>
      </c>
      <c r="N5" s="3">
        <v>0</v>
      </c>
      <c r="O5" s="1">
        <v>1</v>
      </c>
      <c r="P5" s="3">
        <v>1.4925373134328358E-2</v>
      </c>
    </row>
    <row r="6" spans="1:16" x14ac:dyDescent="0.25">
      <c r="A6" s="19" t="s">
        <v>6</v>
      </c>
      <c r="B6" s="1">
        <v>131</v>
      </c>
      <c r="C6" s="2">
        <v>19</v>
      </c>
      <c r="D6" s="1">
        <v>112</v>
      </c>
      <c r="E6" s="2">
        <v>57</v>
      </c>
      <c r="F6" s="3">
        <v>0.5089285714285714</v>
      </c>
      <c r="G6" s="2">
        <v>21</v>
      </c>
      <c r="H6" s="3">
        <v>0.1875</v>
      </c>
      <c r="I6" s="1">
        <v>28</v>
      </c>
      <c r="J6" s="3">
        <v>0.25</v>
      </c>
      <c r="K6" s="2">
        <v>2</v>
      </c>
      <c r="L6" s="3">
        <v>1.7857142857142856E-2</v>
      </c>
      <c r="M6" s="1">
        <v>0</v>
      </c>
      <c r="N6" s="3">
        <v>0</v>
      </c>
      <c r="O6" s="1">
        <v>1</v>
      </c>
      <c r="P6" s="3">
        <v>8.9285714285714281E-3</v>
      </c>
    </row>
    <row r="7" spans="1:16" x14ac:dyDescent="0.25">
      <c r="A7" s="19" t="s">
        <v>37</v>
      </c>
      <c r="B7" s="1">
        <v>368</v>
      </c>
      <c r="C7" s="2">
        <v>8</v>
      </c>
      <c r="D7" s="1">
        <v>360</v>
      </c>
      <c r="E7" s="2">
        <v>174</v>
      </c>
      <c r="F7" s="3">
        <v>0.48333333333333334</v>
      </c>
      <c r="G7" s="2">
        <v>86</v>
      </c>
      <c r="H7" s="3">
        <v>0.2388888888888889</v>
      </c>
      <c r="I7" s="1">
        <v>85</v>
      </c>
      <c r="J7" s="3">
        <v>0.2361111111111111</v>
      </c>
      <c r="K7" s="2">
        <v>6</v>
      </c>
      <c r="L7" s="3">
        <v>1.6666666666666666E-2</v>
      </c>
      <c r="M7" s="1">
        <v>1</v>
      </c>
      <c r="N7" s="3">
        <v>2.7777777777777779E-3</v>
      </c>
      <c r="O7" s="1">
        <v>1</v>
      </c>
      <c r="P7" s="3">
        <v>2.7777777777777779E-3</v>
      </c>
    </row>
    <row r="8" spans="1:16" x14ac:dyDescent="0.25">
      <c r="A8" s="19" t="s">
        <v>27</v>
      </c>
      <c r="B8" s="1">
        <v>248</v>
      </c>
      <c r="C8" s="2">
        <v>28</v>
      </c>
      <c r="D8" s="1">
        <v>220</v>
      </c>
      <c r="E8" s="2">
        <v>117</v>
      </c>
      <c r="F8" s="3">
        <v>0.53181818181818186</v>
      </c>
      <c r="G8" s="2">
        <v>62</v>
      </c>
      <c r="H8" s="3">
        <v>0.2818181818181818</v>
      </c>
      <c r="I8" s="1">
        <v>37</v>
      </c>
      <c r="J8" s="3">
        <v>0.16818181818181818</v>
      </c>
      <c r="K8" s="2">
        <v>3</v>
      </c>
      <c r="L8" s="3">
        <v>1.3636363636363636E-2</v>
      </c>
      <c r="M8" s="1">
        <v>0</v>
      </c>
      <c r="N8" s="3">
        <v>0</v>
      </c>
      <c r="O8" s="1">
        <v>0</v>
      </c>
      <c r="P8" s="3">
        <v>0</v>
      </c>
    </row>
    <row r="9" spans="1:16" x14ac:dyDescent="0.25">
      <c r="A9" s="19" t="s">
        <v>11</v>
      </c>
      <c r="B9" s="1">
        <v>149</v>
      </c>
      <c r="C9" s="2">
        <v>23</v>
      </c>
      <c r="D9" s="1">
        <v>126</v>
      </c>
      <c r="E9" s="2">
        <v>58</v>
      </c>
      <c r="F9" s="3">
        <v>0.46031746031746029</v>
      </c>
      <c r="G9" s="2">
        <v>44</v>
      </c>
      <c r="H9" s="3">
        <v>0.34920634920634919</v>
      </c>
      <c r="I9" s="1">
        <v>20</v>
      </c>
      <c r="J9" s="3">
        <v>0.15873015873015872</v>
      </c>
      <c r="K9" s="2">
        <v>0</v>
      </c>
      <c r="L9" s="3">
        <v>0</v>
      </c>
      <c r="M9" s="1">
        <v>1</v>
      </c>
      <c r="N9" s="3">
        <v>7.9365079365079361E-3</v>
      </c>
      <c r="O9" s="1">
        <v>0</v>
      </c>
      <c r="P9" s="3">
        <v>0</v>
      </c>
    </row>
    <row r="10" spans="1:16" x14ac:dyDescent="0.25">
      <c r="A10" s="19" t="s">
        <v>48</v>
      </c>
      <c r="B10" s="1">
        <v>1018</v>
      </c>
      <c r="C10" s="2">
        <v>128</v>
      </c>
      <c r="D10" s="1">
        <v>890</v>
      </c>
      <c r="E10" s="2">
        <v>651</v>
      </c>
      <c r="F10" s="3">
        <v>0.73146067415730343</v>
      </c>
      <c r="G10" s="2">
        <v>108</v>
      </c>
      <c r="H10" s="3">
        <v>0.12134831460674157</v>
      </c>
      <c r="I10" s="1">
        <v>121</v>
      </c>
      <c r="J10" s="3">
        <v>0.13595505617977527</v>
      </c>
      <c r="K10" s="2">
        <v>8</v>
      </c>
      <c r="L10" s="3">
        <v>8.988764044943821E-3</v>
      </c>
      <c r="M10" s="1">
        <v>0</v>
      </c>
      <c r="N10" s="3">
        <v>0</v>
      </c>
      <c r="O10" s="1">
        <v>0</v>
      </c>
      <c r="P10" s="3">
        <v>0</v>
      </c>
    </row>
    <row r="11" spans="1:16" x14ac:dyDescent="0.25">
      <c r="A11" s="19" t="s">
        <v>40</v>
      </c>
      <c r="B11" s="1">
        <v>384</v>
      </c>
      <c r="C11" s="2">
        <v>44</v>
      </c>
      <c r="D11" s="1">
        <v>340</v>
      </c>
      <c r="E11" s="2">
        <v>166</v>
      </c>
      <c r="F11" s="3">
        <v>0.48823529411764705</v>
      </c>
      <c r="G11" s="2">
        <v>67</v>
      </c>
      <c r="H11" s="3">
        <v>0.19705882352941176</v>
      </c>
      <c r="I11" s="1">
        <v>96</v>
      </c>
      <c r="J11" s="3">
        <v>0.28235294117647058</v>
      </c>
      <c r="K11" s="2">
        <v>6</v>
      </c>
      <c r="L11" s="3">
        <v>1.7647058823529412E-2</v>
      </c>
      <c r="M11" s="1">
        <v>0</v>
      </c>
      <c r="N11" s="3">
        <v>0</v>
      </c>
      <c r="O11" s="1">
        <v>1</v>
      </c>
      <c r="P11" s="3">
        <v>2.9411764705882353E-3</v>
      </c>
    </row>
    <row r="12" spans="1:16" x14ac:dyDescent="0.25">
      <c r="A12" s="19" t="s">
        <v>9</v>
      </c>
      <c r="B12" s="1">
        <v>139</v>
      </c>
      <c r="C12" s="2">
        <v>15</v>
      </c>
      <c r="D12" s="1">
        <v>124</v>
      </c>
      <c r="E12" s="2">
        <v>63</v>
      </c>
      <c r="F12" s="3">
        <v>0.50806451612903225</v>
      </c>
      <c r="G12" s="2">
        <v>29</v>
      </c>
      <c r="H12" s="3">
        <v>0.23387096774193547</v>
      </c>
      <c r="I12" s="1">
        <v>24</v>
      </c>
      <c r="J12" s="3">
        <v>0.19354838709677419</v>
      </c>
      <c r="K12" s="2">
        <v>6</v>
      </c>
      <c r="L12" s="3">
        <v>4.8387096774193547E-2</v>
      </c>
      <c r="M12" s="1">
        <v>0</v>
      </c>
      <c r="N12" s="3">
        <v>0</v>
      </c>
      <c r="O12" s="1">
        <v>0</v>
      </c>
      <c r="P12" s="3">
        <v>0</v>
      </c>
    </row>
    <row r="13" spans="1:16" ht="24" x14ac:dyDescent="0.25">
      <c r="A13" s="19" t="s">
        <v>24</v>
      </c>
      <c r="B13" s="1">
        <v>197</v>
      </c>
      <c r="C13" s="2">
        <v>5</v>
      </c>
      <c r="D13" s="1">
        <v>192</v>
      </c>
      <c r="E13" s="2">
        <v>131</v>
      </c>
      <c r="F13" s="3">
        <v>0.68229166666666663</v>
      </c>
      <c r="G13" s="2">
        <v>34</v>
      </c>
      <c r="H13" s="3">
        <v>0.17708333333333334</v>
      </c>
      <c r="I13" s="1">
        <v>23</v>
      </c>
      <c r="J13" s="3">
        <v>0.11979166666666667</v>
      </c>
      <c r="K13" s="2">
        <v>2</v>
      </c>
      <c r="L13" s="3">
        <v>1.0416666666666666E-2</v>
      </c>
      <c r="M13" s="1">
        <v>0</v>
      </c>
      <c r="N13" s="3">
        <v>0</v>
      </c>
      <c r="O13" s="1">
        <v>0</v>
      </c>
      <c r="P13" s="3">
        <v>0</v>
      </c>
    </row>
    <row r="14" spans="1:16" x14ac:dyDescent="0.25">
      <c r="A14" s="19" t="s">
        <v>26</v>
      </c>
      <c r="B14" s="1">
        <v>237</v>
      </c>
      <c r="C14" s="2">
        <v>32</v>
      </c>
      <c r="D14" s="1">
        <v>205</v>
      </c>
      <c r="E14" s="2">
        <v>93</v>
      </c>
      <c r="F14" s="3">
        <v>0.45365853658536587</v>
      </c>
      <c r="G14" s="2">
        <v>45</v>
      </c>
      <c r="H14" s="3">
        <v>0.21951219512195122</v>
      </c>
      <c r="I14" s="1">
        <v>54</v>
      </c>
      <c r="J14" s="3">
        <v>0.26341463414634148</v>
      </c>
      <c r="K14" s="2">
        <v>0</v>
      </c>
      <c r="L14" s="3">
        <v>0</v>
      </c>
      <c r="M14" s="1">
        <v>0</v>
      </c>
      <c r="N14" s="3">
        <v>0</v>
      </c>
      <c r="O14" s="1">
        <v>1</v>
      </c>
      <c r="P14" s="3">
        <v>4.8780487804878049E-3</v>
      </c>
    </row>
    <row r="15" spans="1:16" x14ac:dyDescent="0.25">
      <c r="A15" s="19" t="s">
        <v>44</v>
      </c>
      <c r="B15" s="1">
        <v>518</v>
      </c>
      <c r="C15" s="2">
        <v>92</v>
      </c>
      <c r="D15" s="1">
        <v>426</v>
      </c>
      <c r="E15" s="2">
        <v>242</v>
      </c>
      <c r="F15" s="3">
        <v>0.568075117370892</v>
      </c>
      <c r="G15" s="2">
        <v>55</v>
      </c>
      <c r="H15" s="3">
        <v>0.12910798122065728</v>
      </c>
      <c r="I15" s="1">
        <v>96</v>
      </c>
      <c r="J15" s="3">
        <v>0.22535211267605634</v>
      </c>
      <c r="K15" s="2">
        <v>19</v>
      </c>
      <c r="L15" s="3">
        <v>4.4600938967136149E-2</v>
      </c>
      <c r="M15" s="1">
        <v>1</v>
      </c>
      <c r="N15" s="3">
        <v>2.3474178403755869E-3</v>
      </c>
      <c r="O15" s="1">
        <v>0</v>
      </c>
      <c r="P15" s="3">
        <v>0</v>
      </c>
    </row>
    <row r="16" spans="1:16" x14ac:dyDescent="0.25">
      <c r="A16" s="19" t="s">
        <v>41</v>
      </c>
      <c r="B16" s="1">
        <v>403</v>
      </c>
      <c r="C16" s="2">
        <v>126</v>
      </c>
      <c r="D16" s="1">
        <v>277</v>
      </c>
      <c r="E16" s="2">
        <v>148</v>
      </c>
      <c r="F16" s="3">
        <v>0.53429602888086647</v>
      </c>
      <c r="G16" s="2">
        <v>37</v>
      </c>
      <c r="H16" s="3">
        <v>0.13357400722021662</v>
      </c>
      <c r="I16" s="1">
        <v>82</v>
      </c>
      <c r="J16" s="3">
        <v>0.29602888086642598</v>
      </c>
      <c r="K16" s="2">
        <v>6</v>
      </c>
      <c r="L16" s="3">
        <v>2.1660649819494584E-2</v>
      </c>
      <c r="M16" s="1">
        <v>0</v>
      </c>
      <c r="N16" s="3">
        <v>0</v>
      </c>
      <c r="O16" s="1">
        <v>2</v>
      </c>
      <c r="P16" s="3">
        <v>7.2202166064981952E-3</v>
      </c>
    </row>
    <row r="17" spans="1:16" x14ac:dyDescent="0.25">
      <c r="A17" s="19" t="s">
        <v>42</v>
      </c>
      <c r="B17" s="1">
        <v>421</v>
      </c>
      <c r="C17" s="2">
        <v>18</v>
      </c>
      <c r="D17" s="1">
        <v>403</v>
      </c>
      <c r="E17" s="2">
        <v>244</v>
      </c>
      <c r="F17" s="3">
        <v>0.60545905707196035</v>
      </c>
      <c r="G17" s="2">
        <v>87</v>
      </c>
      <c r="H17" s="3">
        <v>0.21588089330024815</v>
      </c>
      <c r="I17" s="1">
        <v>67</v>
      </c>
      <c r="J17" s="3">
        <v>0.16625310173697269</v>
      </c>
      <c r="K17" s="2">
        <v>3</v>
      </c>
      <c r="L17" s="3">
        <v>7.4441687344913151E-3</v>
      </c>
      <c r="M17" s="1">
        <v>0</v>
      </c>
      <c r="N17" s="3">
        <v>0</v>
      </c>
      <c r="O17" s="1">
        <v>0</v>
      </c>
      <c r="P17" s="3">
        <v>0</v>
      </c>
    </row>
    <row r="18" spans="1:16" x14ac:dyDescent="0.25">
      <c r="A18" s="19" t="s">
        <v>5</v>
      </c>
      <c r="B18" s="1">
        <v>121</v>
      </c>
      <c r="C18" s="2">
        <v>18</v>
      </c>
      <c r="D18" s="1">
        <v>103</v>
      </c>
      <c r="E18" s="2">
        <v>64</v>
      </c>
      <c r="F18" s="3">
        <v>0.62135922330097082</v>
      </c>
      <c r="G18" s="2">
        <v>4</v>
      </c>
      <c r="H18" s="3">
        <v>3.8834951456310676E-2</v>
      </c>
      <c r="I18" s="1">
        <v>23</v>
      </c>
      <c r="J18" s="3">
        <v>0.22330097087378642</v>
      </c>
      <c r="K18" s="2">
        <v>5</v>
      </c>
      <c r="L18" s="3">
        <v>4.8543689320388349E-2</v>
      </c>
      <c r="M18" s="1">
        <v>0</v>
      </c>
      <c r="N18" s="3">
        <v>0</v>
      </c>
      <c r="O18" s="1">
        <v>0</v>
      </c>
      <c r="P18" s="3">
        <v>0</v>
      </c>
    </row>
    <row r="19" spans="1:16" x14ac:dyDescent="0.25">
      <c r="A19" s="19" t="s">
        <v>43</v>
      </c>
      <c r="B19" s="1">
        <v>461</v>
      </c>
      <c r="C19" s="2">
        <v>25</v>
      </c>
      <c r="D19" s="1">
        <v>436</v>
      </c>
      <c r="E19" s="2">
        <v>324</v>
      </c>
      <c r="F19" s="3">
        <v>0.74311926605504586</v>
      </c>
      <c r="G19" s="2">
        <v>41</v>
      </c>
      <c r="H19" s="3">
        <v>9.4036697247706427E-2</v>
      </c>
      <c r="I19" s="1">
        <v>63</v>
      </c>
      <c r="J19" s="3">
        <v>0.14449541284403669</v>
      </c>
      <c r="K19" s="2">
        <v>4</v>
      </c>
      <c r="L19" s="3">
        <v>9.1743119266055051E-3</v>
      </c>
      <c r="M19" s="1">
        <v>0</v>
      </c>
      <c r="N19" s="3">
        <v>0</v>
      </c>
      <c r="O19" s="1">
        <v>0</v>
      </c>
      <c r="P19" s="3">
        <v>0</v>
      </c>
    </row>
    <row r="20" spans="1:16" x14ac:dyDescent="0.25">
      <c r="A20" s="19" t="s">
        <v>34</v>
      </c>
      <c r="B20" s="1">
        <v>350</v>
      </c>
      <c r="C20" s="2">
        <v>25</v>
      </c>
      <c r="D20" s="1">
        <v>325</v>
      </c>
      <c r="E20" s="2">
        <v>209</v>
      </c>
      <c r="F20" s="3">
        <v>0.6430769230769231</v>
      </c>
      <c r="G20" s="2">
        <v>39</v>
      </c>
      <c r="H20" s="3">
        <v>0.12</v>
      </c>
      <c r="I20" s="1">
        <v>67</v>
      </c>
      <c r="J20" s="3">
        <v>0.20615384615384616</v>
      </c>
      <c r="K20" s="2">
        <v>7</v>
      </c>
      <c r="L20" s="3">
        <v>2.1538461538461538E-2</v>
      </c>
      <c r="M20" s="1">
        <v>0</v>
      </c>
      <c r="N20" s="3">
        <v>0</v>
      </c>
      <c r="O20" s="1">
        <v>1</v>
      </c>
      <c r="P20" s="3">
        <v>3.0769230769230769E-3</v>
      </c>
    </row>
    <row r="21" spans="1:16" x14ac:dyDescent="0.25">
      <c r="A21" s="19" t="s">
        <v>32</v>
      </c>
      <c r="B21" s="1">
        <v>292</v>
      </c>
      <c r="C21" s="2">
        <v>16</v>
      </c>
      <c r="D21" s="1">
        <v>276</v>
      </c>
      <c r="E21" s="2">
        <v>128</v>
      </c>
      <c r="F21" s="3">
        <v>0.46376811594202899</v>
      </c>
      <c r="G21" s="2">
        <v>76</v>
      </c>
      <c r="H21" s="3">
        <v>0.27536231884057971</v>
      </c>
      <c r="I21" s="1">
        <v>64</v>
      </c>
      <c r="J21" s="3">
        <v>0.2318840579710145</v>
      </c>
      <c r="K21" s="2">
        <v>2</v>
      </c>
      <c r="L21" s="3">
        <v>7.246376811594203E-3</v>
      </c>
      <c r="M21" s="1">
        <v>0</v>
      </c>
      <c r="N21" s="3">
        <v>0</v>
      </c>
      <c r="O21" s="1">
        <v>1</v>
      </c>
      <c r="P21" s="3">
        <v>3.6231884057971015E-3</v>
      </c>
    </row>
    <row r="22" spans="1:16" ht="24" x14ac:dyDescent="0.25">
      <c r="A22" s="19" t="s">
        <v>19</v>
      </c>
      <c r="B22" s="1">
        <v>177</v>
      </c>
      <c r="C22" s="2">
        <v>2</v>
      </c>
      <c r="D22" s="1">
        <v>175</v>
      </c>
      <c r="E22" s="2">
        <v>126</v>
      </c>
      <c r="F22" s="3">
        <v>0.72</v>
      </c>
      <c r="G22" s="2">
        <v>20</v>
      </c>
      <c r="H22" s="3">
        <v>0.11428571428571428</v>
      </c>
      <c r="I22" s="1">
        <v>23</v>
      </c>
      <c r="J22" s="3">
        <v>0.13142857142857142</v>
      </c>
      <c r="K22" s="2">
        <v>6</v>
      </c>
      <c r="L22" s="3">
        <v>3.4285714285714287E-2</v>
      </c>
      <c r="M22" s="1">
        <v>0</v>
      </c>
      <c r="N22" s="3">
        <v>0</v>
      </c>
      <c r="O22" s="1">
        <v>0</v>
      </c>
      <c r="P22" s="3">
        <v>0</v>
      </c>
    </row>
    <row r="23" spans="1:16" x14ac:dyDescent="0.25">
      <c r="A23" s="19" t="s">
        <v>46</v>
      </c>
      <c r="B23" s="1">
        <v>757</v>
      </c>
      <c r="C23" s="2">
        <v>71</v>
      </c>
      <c r="D23" s="1">
        <v>686</v>
      </c>
      <c r="E23" s="2">
        <v>379</v>
      </c>
      <c r="F23" s="3">
        <v>0.55247813411078717</v>
      </c>
      <c r="G23" s="2">
        <v>138</v>
      </c>
      <c r="H23" s="3">
        <v>0.20116618075801748</v>
      </c>
      <c r="I23" s="1">
        <v>129</v>
      </c>
      <c r="J23" s="3">
        <v>0.18804664723032069</v>
      </c>
      <c r="K23" s="2">
        <v>23</v>
      </c>
      <c r="L23" s="3">
        <v>3.3527696793002916E-2</v>
      </c>
      <c r="M23" s="1">
        <v>2</v>
      </c>
      <c r="N23" s="3">
        <v>2.9154518950437317E-3</v>
      </c>
      <c r="O23" s="1">
        <v>1</v>
      </c>
      <c r="P23" s="3">
        <v>1.4577259475218659E-3</v>
      </c>
    </row>
    <row r="24" spans="1:16" x14ac:dyDescent="0.25">
      <c r="A24" s="19" t="s">
        <v>23</v>
      </c>
      <c r="B24" s="1">
        <v>192</v>
      </c>
      <c r="C24" s="2">
        <v>11</v>
      </c>
      <c r="D24" s="1">
        <v>181</v>
      </c>
      <c r="E24" s="2">
        <v>129</v>
      </c>
      <c r="F24" s="3">
        <v>0.71270718232044195</v>
      </c>
      <c r="G24" s="2">
        <v>17</v>
      </c>
      <c r="H24" s="3">
        <v>9.3922651933701654E-2</v>
      </c>
      <c r="I24" s="1">
        <v>34</v>
      </c>
      <c r="J24" s="3">
        <v>0.18784530386740331</v>
      </c>
      <c r="K24" s="2">
        <v>1</v>
      </c>
      <c r="L24" s="3">
        <v>5.5248618784530384E-3</v>
      </c>
      <c r="M24" s="1">
        <v>0</v>
      </c>
      <c r="N24" s="3">
        <v>0</v>
      </c>
      <c r="O24" s="1">
        <v>0</v>
      </c>
      <c r="P24" s="3">
        <v>0</v>
      </c>
    </row>
    <row r="25" spans="1:16" x14ac:dyDescent="0.25">
      <c r="A25" s="19" t="s">
        <v>12</v>
      </c>
      <c r="B25" s="1">
        <v>154</v>
      </c>
      <c r="C25" s="2">
        <v>18</v>
      </c>
      <c r="D25" s="1">
        <v>136</v>
      </c>
      <c r="E25" s="2">
        <v>84</v>
      </c>
      <c r="F25" s="3">
        <v>0.61764705882352944</v>
      </c>
      <c r="G25" s="2">
        <v>24</v>
      </c>
      <c r="H25" s="3">
        <v>0.17647058823529413</v>
      </c>
      <c r="I25" s="1">
        <v>27</v>
      </c>
      <c r="J25" s="3">
        <v>0.19852941176470587</v>
      </c>
      <c r="K25" s="2">
        <v>1</v>
      </c>
      <c r="L25" s="3">
        <v>7.3529411764705881E-3</v>
      </c>
      <c r="M25" s="1">
        <v>0</v>
      </c>
      <c r="N25" s="3">
        <v>0</v>
      </c>
      <c r="O25" s="1">
        <v>0</v>
      </c>
      <c r="P25" s="3">
        <v>0</v>
      </c>
    </row>
    <row r="26" spans="1:16" x14ac:dyDescent="0.25">
      <c r="A26" s="19" t="s">
        <v>22</v>
      </c>
      <c r="B26" s="1">
        <v>191</v>
      </c>
      <c r="C26" s="2">
        <v>17</v>
      </c>
      <c r="D26" s="1">
        <v>174</v>
      </c>
      <c r="E26" s="2">
        <v>120</v>
      </c>
      <c r="F26" s="3">
        <v>0.68965517241379315</v>
      </c>
      <c r="G26" s="2">
        <v>17</v>
      </c>
      <c r="H26" s="3">
        <v>9.7701149425287362E-2</v>
      </c>
      <c r="I26" s="1">
        <v>34</v>
      </c>
      <c r="J26" s="3">
        <v>0.19540229885057472</v>
      </c>
      <c r="K26" s="2">
        <v>1</v>
      </c>
      <c r="L26" s="3">
        <v>5.7471264367816091E-3</v>
      </c>
      <c r="M26" s="1">
        <v>0</v>
      </c>
      <c r="N26" s="3">
        <v>0</v>
      </c>
      <c r="O26" s="1">
        <v>0</v>
      </c>
      <c r="P26" s="3">
        <v>0</v>
      </c>
    </row>
    <row r="27" spans="1:16" ht="24" x14ac:dyDescent="0.25">
      <c r="A27" s="19" t="s">
        <v>45</v>
      </c>
      <c r="B27" s="1">
        <v>519</v>
      </c>
      <c r="C27" s="2">
        <v>19</v>
      </c>
      <c r="D27" s="1">
        <v>500</v>
      </c>
      <c r="E27" s="2">
        <v>244</v>
      </c>
      <c r="F27" s="3">
        <v>0.48799999999999999</v>
      </c>
      <c r="G27" s="2">
        <v>114</v>
      </c>
      <c r="H27" s="3">
        <v>0.22800000000000001</v>
      </c>
      <c r="I27" s="1">
        <v>115</v>
      </c>
      <c r="J27" s="3">
        <v>0.23</v>
      </c>
      <c r="K27" s="2">
        <v>17</v>
      </c>
      <c r="L27" s="3">
        <v>3.4000000000000002E-2</v>
      </c>
      <c r="M27" s="1">
        <v>0</v>
      </c>
      <c r="N27" s="3">
        <v>0</v>
      </c>
      <c r="O27" s="1">
        <v>0</v>
      </c>
      <c r="P27" s="3">
        <v>0</v>
      </c>
    </row>
    <row r="28" spans="1:16" x14ac:dyDescent="0.25">
      <c r="A28" s="19" t="s">
        <v>16</v>
      </c>
      <c r="B28" s="1">
        <v>166</v>
      </c>
      <c r="C28" s="2">
        <v>166</v>
      </c>
      <c r="D28" s="1">
        <v>0</v>
      </c>
      <c r="E28" s="2">
        <v>0</v>
      </c>
      <c r="F28" s="3"/>
      <c r="G28" s="2">
        <v>0</v>
      </c>
      <c r="H28" s="3"/>
      <c r="I28" s="1">
        <v>0</v>
      </c>
      <c r="J28" s="3"/>
      <c r="K28" s="2">
        <v>0</v>
      </c>
      <c r="L28" s="3"/>
      <c r="M28" s="1">
        <v>0</v>
      </c>
      <c r="N28" s="3"/>
      <c r="O28" s="1">
        <v>0</v>
      </c>
      <c r="P28" s="3"/>
    </row>
    <row r="29" spans="1:16" x14ac:dyDescent="0.25">
      <c r="A29" s="19" t="s">
        <v>38</v>
      </c>
      <c r="B29" s="1">
        <v>368</v>
      </c>
      <c r="C29" s="2">
        <v>37</v>
      </c>
      <c r="D29" s="1">
        <v>331</v>
      </c>
      <c r="E29" s="2">
        <v>211</v>
      </c>
      <c r="F29" s="3">
        <v>0.63746223564954685</v>
      </c>
      <c r="G29" s="2">
        <v>26</v>
      </c>
      <c r="H29" s="3">
        <v>7.8549848942598186E-2</v>
      </c>
      <c r="I29" s="1">
        <v>65</v>
      </c>
      <c r="J29" s="3">
        <v>0.19637462235649547</v>
      </c>
      <c r="K29" s="2">
        <v>19</v>
      </c>
      <c r="L29" s="3">
        <v>5.7401812688821753E-2</v>
      </c>
      <c r="M29" s="1">
        <v>0</v>
      </c>
      <c r="N29" s="3">
        <v>0</v>
      </c>
      <c r="O29" s="1">
        <v>0</v>
      </c>
      <c r="P29" s="3">
        <v>0</v>
      </c>
    </row>
    <row r="30" spans="1:16" x14ac:dyDescent="0.25">
      <c r="A30" s="19" t="s">
        <v>31</v>
      </c>
      <c r="B30" s="1">
        <v>285</v>
      </c>
      <c r="C30" s="2">
        <v>48</v>
      </c>
      <c r="D30" s="1">
        <v>237</v>
      </c>
      <c r="E30" s="2">
        <v>115</v>
      </c>
      <c r="F30" s="3">
        <v>0.48523206751054854</v>
      </c>
      <c r="G30" s="2">
        <v>72</v>
      </c>
      <c r="H30" s="3">
        <v>0.30379746835443039</v>
      </c>
      <c r="I30" s="1">
        <v>42</v>
      </c>
      <c r="J30" s="3">
        <v>0.17721518987341772</v>
      </c>
      <c r="K30" s="2">
        <v>1</v>
      </c>
      <c r="L30" s="3">
        <v>4.2194092827004216E-3</v>
      </c>
      <c r="M30" s="1">
        <v>0</v>
      </c>
      <c r="N30" s="3">
        <v>0</v>
      </c>
      <c r="O30" s="1">
        <v>0</v>
      </c>
      <c r="P30" s="3">
        <v>0</v>
      </c>
    </row>
    <row r="31" spans="1:16" x14ac:dyDescent="0.25">
      <c r="A31" s="19" t="s">
        <v>28</v>
      </c>
      <c r="B31" s="1">
        <v>250</v>
      </c>
      <c r="C31" s="2">
        <v>49</v>
      </c>
      <c r="D31" s="1">
        <v>201</v>
      </c>
      <c r="E31" s="2">
        <v>83</v>
      </c>
      <c r="F31" s="3">
        <v>0.41293532338308458</v>
      </c>
      <c r="G31" s="2">
        <v>68</v>
      </c>
      <c r="H31" s="3">
        <v>0.3383084577114428</v>
      </c>
      <c r="I31" s="1">
        <v>41</v>
      </c>
      <c r="J31" s="3">
        <v>0.20398009950248755</v>
      </c>
      <c r="K31" s="2">
        <v>0</v>
      </c>
      <c r="L31" s="3">
        <v>0</v>
      </c>
      <c r="M31" s="1">
        <v>0</v>
      </c>
      <c r="N31" s="3">
        <v>0</v>
      </c>
      <c r="O31" s="1">
        <v>1</v>
      </c>
      <c r="P31" s="3">
        <v>4.9751243781094526E-3</v>
      </c>
    </row>
    <row r="32" spans="1:16" x14ac:dyDescent="0.25">
      <c r="A32" s="19" t="s">
        <v>17</v>
      </c>
      <c r="B32" s="1">
        <v>166</v>
      </c>
      <c r="C32" s="2">
        <v>26</v>
      </c>
      <c r="D32" s="1">
        <v>140</v>
      </c>
      <c r="E32" s="2">
        <v>95</v>
      </c>
      <c r="F32" s="3">
        <v>0.6785714285714286</v>
      </c>
      <c r="G32" s="2">
        <v>18</v>
      </c>
      <c r="H32" s="3">
        <v>0.12857142857142856</v>
      </c>
      <c r="I32" s="1">
        <v>24</v>
      </c>
      <c r="J32" s="3">
        <v>0.17142857142857143</v>
      </c>
      <c r="K32" s="2">
        <v>1</v>
      </c>
      <c r="L32" s="3">
        <v>7.1428571428571426E-3</v>
      </c>
      <c r="M32" s="1">
        <v>0</v>
      </c>
      <c r="N32" s="3">
        <v>0</v>
      </c>
      <c r="O32" s="1">
        <v>0</v>
      </c>
      <c r="P32" s="3">
        <v>0</v>
      </c>
    </row>
    <row r="33" spans="1:16" x14ac:dyDescent="0.25">
      <c r="A33" s="19" t="s">
        <v>18</v>
      </c>
      <c r="B33" s="1">
        <v>167</v>
      </c>
      <c r="C33" s="2">
        <v>14</v>
      </c>
      <c r="D33" s="1">
        <v>153</v>
      </c>
      <c r="E33" s="2">
        <v>36</v>
      </c>
      <c r="F33" s="3">
        <v>0.23529411764705882</v>
      </c>
      <c r="G33" s="2">
        <v>83</v>
      </c>
      <c r="H33" s="3">
        <v>0.54248366013071891</v>
      </c>
      <c r="I33" s="1">
        <v>23</v>
      </c>
      <c r="J33" s="3">
        <v>0.15032679738562091</v>
      </c>
      <c r="K33" s="2">
        <v>2</v>
      </c>
      <c r="L33" s="3">
        <v>1.3071895424836602E-2</v>
      </c>
      <c r="M33" s="1">
        <v>0</v>
      </c>
      <c r="N33" s="3">
        <v>0</v>
      </c>
      <c r="O33" s="1">
        <v>0</v>
      </c>
      <c r="P33" s="3">
        <v>0</v>
      </c>
    </row>
    <row r="34" spans="1:16" x14ac:dyDescent="0.25">
      <c r="A34" s="19" t="s">
        <v>2</v>
      </c>
      <c r="B34" s="1">
        <v>105</v>
      </c>
      <c r="C34" s="2">
        <v>25</v>
      </c>
      <c r="D34" s="1">
        <v>80</v>
      </c>
      <c r="E34" s="2">
        <v>28</v>
      </c>
      <c r="F34" s="3">
        <v>0.35</v>
      </c>
      <c r="G34" s="2">
        <v>33</v>
      </c>
      <c r="H34" s="3">
        <v>0.41249999999999998</v>
      </c>
      <c r="I34" s="1">
        <v>8</v>
      </c>
      <c r="J34" s="3">
        <v>0.1</v>
      </c>
      <c r="K34" s="2">
        <v>0</v>
      </c>
      <c r="L34" s="3">
        <v>0</v>
      </c>
      <c r="M34" s="1">
        <v>0</v>
      </c>
      <c r="N34" s="3">
        <v>0</v>
      </c>
      <c r="O34" s="1">
        <v>1</v>
      </c>
      <c r="P34" s="3">
        <v>1.2500000000000001E-2</v>
      </c>
    </row>
    <row r="35" spans="1:16" x14ac:dyDescent="0.25">
      <c r="A35" s="19" t="s">
        <v>30</v>
      </c>
      <c r="B35" s="1">
        <v>253</v>
      </c>
      <c r="C35" s="2">
        <v>29</v>
      </c>
      <c r="D35" s="1">
        <v>224</v>
      </c>
      <c r="E35" s="2">
        <v>125</v>
      </c>
      <c r="F35" s="3">
        <v>0.5580357142857143</v>
      </c>
      <c r="G35" s="2">
        <v>43</v>
      </c>
      <c r="H35" s="3">
        <v>0.19196428571428573</v>
      </c>
      <c r="I35" s="1">
        <v>51</v>
      </c>
      <c r="J35" s="3">
        <v>0.22767857142857142</v>
      </c>
      <c r="K35" s="2">
        <v>3</v>
      </c>
      <c r="L35" s="3">
        <v>1.3392857142857142E-2</v>
      </c>
      <c r="M35" s="1">
        <v>0</v>
      </c>
      <c r="N35" s="3">
        <v>0</v>
      </c>
      <c r="O35" s="1">
        <v>0</v>
      </c>
      <c r="P35" s="3">
        <v>0</v>
      </c>
    </row>
    <row r="36" spans="1:16" x14ac:dyDescent="0.25">
      <c r="A36" s="12" t="s">
        <v>65</v>
      </c>
      <c r="B36" s="1">
        <v>330</v>
      </c>
      <c r="C36" s="2">
        <v>225</v>
      </c>
      <c r="D36" s="1">
        <v>105</v>
      </c>
      <c r="E36" s="2">
        <v>64</v>
      </c>
      <c r="F36" s="3">
        <v>0.60952380952380958</v>
      </c>
      <c r="G36" s="2">
        <v>21</v>
      </c>
      <c r="H36" s="3">
        <v>0.2</v>
      </c>
      <c r="I36" s="1">
        <v>17</v>
      </c>
      <c r="J36" s="3">
        <v>0.16190476190476191</v>
      </c>
      <c r="K36" s="2">
        <v>3</v>
      </c>
      <c r="L36" s="3">
        <v>2.8571428571428571E-2</v>
      </c>
      <c r="M36" s="1">
        <v>0</v>
      </c>
      <c r="N36" s="3">
        <v>0</v>
      </c>
      <c r="O36" s="1">
        <v>0</v>
      </c>
      <c r="P36" s="3">
        <v>0</v>
      </c>
    </row>
    <row r="37" spans="1:16" x14ac:dyDescent="0.25">
      <c r="A37" s="19" t="s">
        <v>36</v>
      </c>
      <c r="B37" s="1">
        <v>367</v>
      </c>
      <c r="C37" s="2">
        <v>27</v>
      </c>
      <c r="D37" s="1">
        <v>340</v>
      </c>
      <c r="E37" s="2">
        <v>206</v>
      </c>
      <c r="F37" s="3">
        <v>0.60588235294117643</v>
      </c>
      <c r="G37" s="2">
        <v>41</v>
      </c>
      <c r="H37" s="3">
        <v>0.12058823529411765</v>
      </c>
      <c r="I37" s="1">
        <v>80</v>
      </c>
      <c r="J37" s="3">
        <v>0.23529411764705882</v>
      </c>
      <c r="K37" s="2">
        <v>6</v>
      </c>
      <c r="L37" s="3">
        <v>1.7647058823529412E-2</v>
      </c>
      <c r="M37" s="1">
        <v>0</v>
      </c>
      <c r="N37" s="3">
        <v>0</v>
      </c>
      <c r="O37" s="1">
        <v>1</v>
      </c>
      <c r="P37" s="3">
        <v>2.9411764705882353E-3</v>
      </c>
    </row>
    <row r="38" spans="1:16" x14ac:dyDescent="0.25">
      <c r="A38" s="19" t="s">
        <v>21</v>
      </c>
      <c r="B38" s="1">
        <v>182</v>
      </c>
      <c r="C38" s="2">
        <v>11</v>
      </c>
      <c r="D38" s="1">
        <v>171</v>
      </c>
      <c r="E38" s="2">
        <v>73</v>
      </c>
      <c r="F38" s="3">
        <v>0.42690058479532161</v>
      </c>
      <c r="G38" s="2">
        <v>39</v>
      </c>
      <c r="H38" s="3">
        <v>0.22807017543859648</v>
      </c>
      <c r="I38" s="1">
        <v>51</v>
      </c>
      <c r="J38" s="3">
        <v>0.2982456140350877</v>
      </c>
      <c r="K38" s="2">
        <v>2</v>
      </c>
      <c r="L38" s="3">
        <v>1.1695906432748537E-2</v>
      </c>
      <c r="M38" s="1">
        <v>0</v>
      </c>
      <c r="N38" s="3">
        <v>0</v>
      </c>
      <c r="O38" s="1">
        <v>2</v>
      </c>
      <c r="P38" s="3">
        <v>1.1695906432748537E-2</v>
      </c>
    </row>
    <row r="39" spans="1:16" x14ac:dyDescent="0.25">
      <c r="A39" s="19" t="s">
        <v>35</v>
      </c>
      <c r="B39" s="1">
        <v>355</v>
      </c>
      <c r="C39" s="2">
        <v>20</v>
      </c>
      <c r="D39" s="1">
        <v>335</v>
      </c>
      <c r="E39" s="2">
        <v>262</v>
      </c>
      <c r="F39" s="3">
        <v>0.78208955223880594</v>
      </c>
      <c r="G39" s="2">
        <v>20</v>
      </c>
      <c r="H39" s="3">
        <v>5.9701492537313432E-2</v>
      </c>
      <c r="I39" s="1">
        <v>41</v>
      </c>
      <c r="J39" s="3">
        <v>0.12238805970149254</v>
      </c>
      <c r="K39" s="2">
        <v>6</v>
      </c>
      <c r="L39" s="3">
        <v>1.7910447761194031E-2</v>
      </c>
      <c r="M39" s="1">
        <v>0</v>
      </c>
      <c r="N39" s="3">
        <v>0</v>
      </c>
      <c r="O39" s="1">
        <v>3</v>
      </c>
      <c r="P39" s="3">
        <v>8.9552238805970154E-3</v>
      </c>
    </row>
    <row r="40" spans="1:16" x14ac:dyDescent="0.25">
      <c r="A40" s="19" t="s">
        <v>20</v>
      </c>
      <c r="B40" s="1">
        <v>177</v>
      </c>
      <c r="C40" s="2">
        <v>7</v>
      </c>
      <c r="D40" s="1">
        <v>170</v>
      </c>
      <c r="E40" s="2">
        <v>82</v>
      </c>
      <c r="F40" s="3">
        <v>0.4823529411764706</v>
      </c>
      <c r="G40" s="2">
        <v>43</v>
      </c>
      <c r="H40" s="3">
        <v>0.25294117647058822</v>
      </c>
      <c r="I40" s="1">
        <v>43</v>
      </c>
      <c r="J40" s="3">
        <v>0.25294117647058822</v>
      </c>
      <c r="K40" s="2">
        <v>1</v>
      </c>
      <c r="L40" s="3">
        <v>5.8823529411764705E-3</v>
      </c>
      <c r="M40" s="1">
        <v>0</v>
      </c>
      <c r="N40" s="3">
        <v>0</v>
      </c>
      <c r="O40" s="1">
        <v>0</v>
      </c>
      <c r="P40" s="3">
        <v>0</v>
      </c>
    </row>
    <row r="41" spans="1:16" x14ac:dyDescent="0.25">
      <c r="A41" s="19" t="s">
        <v>47</v>
      </c>
      <c r="B41" s="1">
        <v>877</v>
      </c>
      <c r="C41" s="2">
        <v>108</v>
      </c>
      <c r="D41" s="1">
        <v>769</v>
      </c>
      <c r="E41" s="2">
        <v>447</v>
      </c>
      <c r="F41" s="3">
        <v>0.58127438231469442</v>
      </c>
      <c r="G41" s="2">
        <v>191</v>
      </c>
      <c r="H41" s="3">
        <v>0.24837451235370611</v>
      </c>
      <c r="I41" s="1">
        <v>115</v>
      </c>
      <c r="J41" s="3">
        <v>0.14954486345903772</v>
      </c>
      <c r="K41" s="2">
        <v>11</v>
      </c>
      <c r="L41" s="3">
        <v>1.4304291287386216E-2</v>
      </c>
      <c r="M41" s="1">
        <v>0</v>
      </c>
      <c r="N41" s="3">
        <v>0</v>
      </c>
      <c r="O41" s="1">
        <v>1</v>
      </c>
      <c r="P41" s="3">
        <v>1.3003901170351106E-3</v>
      </c>
    </row>
    <row r="42" spans="1:16" x14ac:dyDescent="0.25">
      <c r="A42" s="19" t="s">
        <v>13</v>
      </c>
      <c r="B42" s="1">
        <v>161</v>
      </c>
      <c r="C42" s="2">
        <v>7</v>
      </c>
      <c r="D42" s="1">
        <v>154</v>
      </c>
      <c r="E42" s="2">
        <v>114</v>
      </c>
      <c r="F42" s="3">
        <v>0.74025974025974028</v>
      </c>
      <c r="G42" s="2">
        <v>14</v>
      </c>
      <c r="H42" s="3">
        <v>9.0909090909090912E-2</v>
      </c>
      <c r="I42" s="1">
        <v>25</v>
      </c>
      <c r="J42" s="3">
        <v>0.16233766233766234</v>
      </c>
      <c r="K42" s="2">
        <v>0</v>
      </c>
      <c r="L42" s="3">
        <v>0</v>
      </c>
      <c r="M42" s="1">
        <v>0</v>
      </c>
      <c r="N42" s="3">
        <v>0</v>
      </c>
      <c r="O42" s="1">
        <v>1</v>
      </c>
      <c r="P42" s="3">
        <v>6.4935064935064939E-3</v>
      </c>
    </row>
    <row r="43" spans="1:16" x14ac:dyDescent="0.25">
      <c r="A43" s="19" t="s">
        <v>14</v>
      </c>
      <c r="B43" s="1">
        <v>162</v>
      </c>
      <c r="C43" s="2">
        <v>20</v>
      </c>
      <c r="D43" s="1">
        <v>142</v>
      </c>
      <c r="E43" s="2">
        <v>88</v>
      </c>
      <c r="F43" s="3">
        <v>0.61971830985915488</v>
      </c>
      <c r="G43" s="2">
        <v>23</v>
      </c>
      <c r="H43" s="3">
        <v>0.1619718309859155</v>
      </c>
      <c r="I43" s="1">
        <v>25</v>
      </c>
      <c r="J43" s="3">
        <v>0.176056338028169</v>
      </c>
      <c r="K43" s="2">
        <v>4</v>
      </c>
      <c r="L43" s="3">
        <v>2.8169014084507043E-2</v>
      </c>
      <c r="M43" s="1">
        <v>0</v>
      </c>
      <c r="N43" s="3">
        <v>0</v>
      </c>
      <c r="O43" s="1">
        <v>0</v>
      </c>
      <c r="P43" s="3">
        <v>0</v>
      </c>
    </row>
    <row r="44" spans="1:16" x14ac:dyDescent="0.25">
      <c r="A44" s="19" t="s">
        <v>0</v>
      </c>
      <c r="B44" s="1">
        <v>95</v>
      </c>
      <c r="C44" s="2">
        <v>13</v>
      </c>
      <c r="D44" s="1">
        <v>82</v>
      </c>
      <c r="E44" s="2">
        <v>41</v>
      </c>
      <c r="F44" s="3">
        <v>0.5</v>
      </c>
      <c r="G44" s="2">
        <v>13</v>
      </c>
      <c r="H44" s="3">
        <v>0.15853658536585366</v>
      </c>
      <c r="I44" s="1">
        <v>26</v>
      </c>
      <c r="J44" s="3">
        <v>0.31707317073170732</v>
      </c>
      <c r="K44" s="2">
        <v>0</v>
      </c>
      <c r="L44" s="3">
        <v>0</v>
      </c>
      <c r="M44" s="1">
        <v>0</v>
      </c>
      <c r="N44" s="3">
        <v>0</v>
      </c>
      <c r="O44" s="1">
        <v>0</v>
      </c>
      <c r="P44" s="3">
        <v>0</v>
      </c>
    </row>
    <row r="45" spans="1:16" x14ac:dyDescent="0.25">
      <c r="A45" s="19" t="s">
        <v>39</v>
      </c>
      <c r="B45" s="1">
        <v>375</v>
      </c>
      <c r="C45" s="2">
        <v>15</v>
      </c>
      <c r="D45" s="1">
        <v>360</v>
      </c>
      <c r="E45" s="2">
        <v>263</v>
      </c>
      <c r="F45" s="3">
        <v>0.73055555555555551</v>
      </c>
      <c r="G45" s="2">
        <v>50</v>
      </c>
      <c r="H45" s="3">
        <v>0.1388888888888889</v>
      </c>
      <c r="I45" s="1">
        <v>45</v>
      </c>
      <c r="J45" s="3">
        <v>0.125</v>
      </c>
      <c r="K45" s="2">
        <v>2</v>
      </c>
      <c r="L45" s="3">
        <v>5.5555555555555558E-3</v>
      </c>
      <c r="M45" s="1">
        <v>0</v>
      </c>
      <c r="N45" s="3">
        <v>0</v>
      </c>
      <c r="O45" s="1">
        <v>0</v>
      </c>
      <c r="P45" s="3">
        <v>0</v>
      </c>
    </row>
    <row r="46" spans="1:16" x14ac:dyDescent="0.25">
      <c r="A46" s="19" t="s">
        <v>8</v>
      </c>
      <c r="B46" s="1">
        <v>136</v>
      </c>
      <c r="C46" s="2">
        <v>13</v>
      </c>
      <c r="D46" s="1">
        <v>123</v>
      </c>
      <c r="E46" s="2">
        <v>68</v>
      </c>
      <c r="F46" s="3">
        <v>0.55284552845528456</v>
      </c>
      <c r="G46" s="2">
        <v>20</v>
      </c>
      <c r="H46" s="3">
        <v>0.16260162601626016</v>
      </c>
      <c r="I46" s="1">
        <v>25</v>
      </c>
      <c r="J46" s="3">
        <v>0.2032520325203252</v>
      </c>
      <c r="K46" s="2">
        <v>7</v>
      </c>
      <c r="L46" s="3">
        <v>5.6910569105691054E-2</v>
      </c>
      <c r="M46" s="1">
        <v>0</v>
      </c>
      <c r="N46" s="3">
        <v>0</v>
      </c>
      <c r="O46" s="1">
        <v>0</v>
      </c>
      <c r="P46" s="3">
        <v>0</v>
      </c>
    </row>
    <row r="47" spans="1:16" x14ac:dyDescent="0.25">
      <c r="A47" s="19" t="s">
        <v>15</v>
      </c>
      <c r="B47" s="1">
        <v>163</v>
      </c>
      <c r="C47" s="2">
        <v>19</v>
      </c>
      <c r="D47" s="1">
        <v>144</v>
      </c>
      <c r="E47" s="2">
        <v>69</v>
      </c>
      <c r="F47" s="3">
        <v>0.47916666666666669</v>
      </c>
      <c r="G47" s="2">
        <v>22</v>
      </c>
      <c r="H47" s="3">
        <v>0.15277777777777779</v>
      </c>
      <c r="I47" s="1">
        <v>45</v>
      </c>
      <c r="J47" s="3">
        <v>0.3125</v>
      </c>
      <c r="K47" s="2">
        <v>7</v>
      </c>
      <c r="L47" s="3">
        <v>4.8611111111111112E-2</v>
      </c>
      <c r="M47" s="1">
        <v>0</v>
      </c>
      <c r="N47" s="3">
        <v>0</v>
      </c>
      <c r="O47" s="1">
        <v>0</v>
      </c>
      <c r="P47" s="3">
        <v>0</v>
      </c>
    </row>
    <row r="48" spans="1:16" x14ac:dyDescent="0.25">
      <c r="A48" s="19" t="s">
        <v>4</v>
      </c>
      <c r="B48" s="1">
        <v>108</v>
      </c>
      <c r="C48" s="2">
        <v>3</v>
      </c>
      <c r="D48" s="1">
        <v>105</v>
      </c>
      <c r="E48" s="2">
        <v>77</v>
      </c>
      <c r="F48" s="3">
        <v>0.73333333333333328</v>
      </c>
      <c r="G48" s="2">
        <v>9</v>
      </c>
      <c r="H48" s="3">
        <v>8.5714285714285715E-2</v>
      </c>
      <c r="I48" s="1">
        <v>18</v>
      </c>
      <c r="J48" s="3">
        <v>0.17142857142857143</v>
      </c>
      <c r="K48" s="2">
        <v>1</v>
      </c>
      <c r="L48" s="3">
        <v>9.5238095238095247E-3</v>
      </c>
      <c r="M48" s="1">
        <v>0</v>
      </c>
      <c r="N48" s="3">
        <v>0</v>
      </c>
      <c r="O48" s="1">
        <v>0</v>
      </c>
      <c r="P48" s="3">
        <v>0</v>
      </c>
    </row>
    <row r="49" spans="1:16" ht="24" x14ac:dyDescent="0.25">
      <c r="A49" s="19" t="s">
        <v>33</v>
      </c>
      <c r="B49" s="1">
        <v>342</v>
      </c>
      <c r="C49" s="2">
        <v>87</v>
      </c>
      <c r="D49" s="1">
        <v>255</v>
      </c>
      <c r="E49" s="2">
        <v>129</v>
      </c>
      <c r="F49" s="3">
        <v>0.50588235294117645</v>
      </c>
      <c r="G49" s="2">
        <v>74</v>
      </c>
      <c r="H49" s="3">
        <v>0.29019607843137257</v>
      </c>
      <c r="I49" s="1">
        <v>42</v>
      </c>
      <c r="J49" s="3">
        <v>0.16470588235294117</v>
      </c>
      <c r="K49" s="2">
        <v>8</v>
      </c>
      <c r="L49" s="3">
        <v>3.1372549019607843E-2</v>
      </c>
      <c r="M49" s="1">
        <v>0</v>
      </c>
      <c r="N49" s="3">
        <v>0</v>
      </c>
      <c r="O49" s="1">
        <v>1</v>
      </c>
      <c r="P49" s="3">
        <v>3.9215686274509803E-3</v>
      </c>
    </row>
    <row r="50" spans="1:16" x14ac:dyDescent="0.25">
      <c r="A50" s="19" t="s">
        <v>10</v>
      </c>
      <c r="B50" s="1">
        <v>139</v>
      </c>
      <c r="C50" s="2">
        <v>0</v>
      </c>
      <c r="D50" s="1">
        <v>139</v>
      </c>
      <c r="E50" s="2">
        <v>110</v>
      </c>
      <c r="F50" s="3">
        <v>0.79136690647482011</v>
      </c>
      <c r="G50" s="2">
        <v>11</v>
      </c>
      <c r="H50" s="3">
        <v>7.9136690647482008E-2</v>
      </c>
      <c r="I50" s="1">
        <v>16</v>
      </c>
      <c r="J50" s="3">
        <v>0.11510791366906475</v>
      </c>
      <c r="K50" s="2">
        <v>1</v>
      </c>
      <c r="L50" s="3">
        <v>7.1942446043165471E-3</v>
      </c>
      <c r="M50" s="1">
        <v>0</v>
      </c>
      <c r="N50" s="3">
        <v>0</v>
      </c>
      <c r="O50" s="1">
        <v>0</v>
      </c>
      <c r="P50" s="3">
        <v>0</v>
      </c>
    </row>
    <row r="51" spans="1:16" x14ac:dyDescent="0.25">
      <c r="A51" s="19" t="s">
        <v>1</v>
      </c>
      <c r="B51" s="1">
        <v>98</v>
      </c>
      <c r="C51" s="2">
        <v>6</v>
      </c>
      <c r="D51" s="1">
        <v>92</v>
      </c>
      <c r="E51" s="2">
        <v>40</v>
      </c>
      <c r="F51" s="3">
        <v>0.43478260869565216</v>
      </c>
      <c r="G51" s="2">
        <v>26</v>
      </c>
      <c r="H51" s="3">
        <v>0.28260869565217389</v>
      </c>
      <c r="I51" s="1">
        <v>23</v>
      </c>
      <c r="J51" s="3">
        <v>0.25</v>
      </c>
      <c r="K51" s="2">
        <v>2</v>
      </c>
      <c r="L51" s="3">
        <v>2.1739130434782608E-2</v>
      </c>
      <c r="M51" s="1">
        <v>0</v>
      </c>
      <c r="N51" s="3">
        <v>0</v>
      </c>
      <c r="O51" s="1">
        <v>0</v>
      </c>
      <c r="P51" s="3">
        <v>0</v>
      </c>
    </row>
    <row r="52" spans="1:16" s="8" customFormat="1" x14ac:dyDescent="0.25">
      <c r="A52" s="16" t="s">
        <v>66</v>
      </c>
      <c r="B52" s="6">
        <f>SUM(B2:B51)</f>
        <v>13979</v>
      </c>
      <c r="C52" s="6">
        <f t="shared" ref="C52:E52" si="0">SUM(C2:C51)</f>
        <v>1961</v>
      </c>
      <c r="D52" s="6">
        <f t="shared" si="0"/>
        <v>12018</v>
      </c>
      <c r="E52" s="6">
        <f t="shared" si="0"/>
        <v>7028</v>
      </c>
      <c r="F52" s="7">
        <f>+E52/D52</f>
        <v>0.58478948244300222</v>
      </c>
      <c r="G52" s="6">
        <f>SUM(G2:G51)</f>
        <v>2227</v>
      </c>
      <c r="H52" s="7">
        <f>+G52/D52</f>
        <v>0.1853053752704277</v>
      </c>
      <c r="I52" s="6">
        <f>SUM(I2:I51)</f>
        <v>2326</v>
      </c>
      <c r="J52" s="7">
        <f>+I52/D52</f>
        <v>0.19354301880512564</v>
      </c>
      <c r="K52" s="6">
        <f>SUM(K2:K51)</f>
        <v>218</v>
      </c>
      <c r="L52" s="7">
        <f>+K52/D52</f>
        <v>1.8139457480445997E-2</v>
      </c>
      <c r="M52" s="6">
        <f>SUM(M2:M51)</f>
        <v>5</v>
      </c>
      <c r="N52" s="7">
        <f>+M52/D52</f>
        <v>4.1604260276252288E-4</v>
      </c>
      <c r="O52" s="6">
        <f>SUM(O2:O51)</f>
        <v>23</v>
      </c>
      <c r="P52" s="7">
        <f>+O52/D52</f>
        <v>1.9137959727076053E-3</v>
      </c>
    </row>
    <row r="54" spans="1:16" x14ac:dyDescent="0.25">
      <c r="A54" s="25" t="s">
        <v>97</v>
      </c>
      <c r="B54" s="25"/>
      <c r="C54" s="25"/>
      <c r="D54" s="25"/>
      <c r="E54" s="25"/>
      <c r="F54" s="25"/>
      <c r="G54" s="25"/>
      <c r="H54" s="25"/>
      <c r="I54" s="23"/>
      <c r="J54" s="23"/>
      <c r="K54" s="23"/>
      <c r="L54" s="23"/>
      <c r="M54" s="23"/>
      <c r="N54" s="23"/>
      <c r="O54" s="23"/>
      <c r="P54" s="23"/>
    </row>
    <row r="55" spans="1:16" ht="15" customHeight="1" x14ac:dyDescent="0.25">
      <c r="A55" s="26" t="s">
        <v>120</v>
      </c>
      <c r="B55" s="26"/>
      <c r="C55" s="26"/>
      <c r="D55" s="26"/>
      <c r="E55" s="26"/>
      <c r="F55" s="26"/>
      <c r="G55" s="26"/>
      <c r="H55" s="26"/>
      <c r="I55" s="21"/>
      <c r="J55" s="21"/>
      <c r="K55" s="21"/>
      <c r="L55" s="21"/>
      <c r="M55" s="21"/>
      <c r="N55" s="21"/>
      <c r="O55" s="20"/>
      <c r="P55" s="20"/>
    </row>
    <row r="56" spans="1:16" x14ac:dyDescent="0.25">
      <c r="A56" s="26"/>
      <c r="B56" s="26"/>
      <c r="C56" s="26"/>
      <c r="D56" s="26"/>
      <c r="E56" s="26"/>
      <c r="F56" s="26"/>
      <c r="G56" s="26"/>
      <c r="H56" s="26"/>
      <c r="I56" s="23"/>
      <c r="J56" s="23"/>
      <c r="K56" s="23"/>
      <c r="L56" s="23"/>
      <c r="M56" s="23"/>
      <c r="N56" s="23"/>
      <c r="O56" s="20"/>
      <c r="P56" s="20"/>
    </row>
    <row r="57" spans="1:16" ht="15" customHeight="1" x14ac:dyDescent="0.25">
      <c r="A57" s="27" t="s">
        <v>121</v>
      </c>
      <c r="B57" s="27"/>
      <c r="C57" s="27"/>
      <c r="D57" s="27"/>
      <c r="E57" s="27"/>
      <c r="F57" s="27"/>
      <c r="G57" s="27"/>
      <c r="H57" s="27"/>
      <c r="I57" s="20"/>
      <c r="J57" s="20"/>
      <c r="K57" s="20"/>
      <c r="L57" s="20"/>
      <c r="M57" s="20"/>
      <c r="N57" s="20"/>
      <c r="O57" s="20"/>
      <c r="P57" s="20"/>
    </row>
    <row r="58" spans="1:16" x14ac:dyDescent="0.25">
      <c r="A58" s="27"/>
      <c r="B58" s="27"/>
      <c r="C58" s="27"/>
      <c r="D58" s="27"/>
      <c r="E58" s="27"/>
      <c r="F58" s="27"/>
      <c r="G58" s="27"/>
      <c r="H58" s="27"/>
      <c r="I58" s="20"/>
      <c r="J58" s="20"/>
      <c r="K58" s="20"/>
      <c r="L58" s="20"/>
      <c r="M58" s="20"/>
      <c r="N58" s="20"/>
      <c r="O58" s="20"/>
      <c r="P58" s="20"/>
    </row>
    <row r="59" spans="1:16" x14ac:dyDescent="0.25">
      <c r="A59" s="27"/>
      <c r="B59" s="27"/>
      <c r="C59" s="27"/>
      <c r="D59" s="27"/>
      <c r="E59" s="27"/>
      <c r="F59" s="27"/>
      <c r="G59" s="27"/>
      <c r="H59" s="27"/>
      <c r="I59" s="20"/>
      <c r="J59" s="20"/>
      <c r="K59" s="20"/>
      <c r="L59" s="20"/>
      <c r="M59" s="20"/>
      <c r="N59" s="20"/>
      <c r="O59" s="20"/>
      <c r="P59" s="20"/>
    </row>
    <row r="60" spans="1:16" x14ac:dyDescent="0.25">
      <c r="A60" s="27"/>
      <c r="B60" s="27"/>
      <c r="C60" s="27"/>
      <c r="D60" s="27"/>
      <c r="E60" s="27"/>
      <c r="F60" s="27"/>
      <c r="G60" s="27"/>
      <c r="H60" s="27"/>
      <c r="I60" s="20"/>
      <c r="J60" s="20"/>
      <c r="K60" s="20"/>
      <c r="L60" s="20"/>
      <c r="M60" s="20"/>
      <c r="N60" s="20"/>
    </row>
    <row r="61" spans="1:16" x14ac:dyDescent="0.25">
      <c r="A61" s="27"/>
      <c r="B61" s="27"/>
      <c r="C61" s="27"/>
      <c r="D61" s="27"/>
      <c r="E61" s="27"/>
      <c r="F61" s="27"/>
      <c r="G61" s="27"/>
      <c r="H61" s="27"/>
      <c r="I61" s="20"/>
      <c r="J61" s="20"/>
      <c r="K61" s="20"/>
      <c r="L61" s="20"/>
      <c r="M61" s="20"/>
      <c r="N61" s="20"/>
    </row>
    <row r="62" spans="1:16" x14ac:dyDescent="0.25">
      <c r="A62" s="27"/>
      <c r="B62" s="27"/>
      <c r="C62" s="27"/>
      <c r="D62" s="27"/>
      <c r="E62" s="27"/>
      <c r="F62" s="27"/>
      <c r="G62" s="27"/>
      <c r="H62" s="27"/>
    </row>
    <row r="63" spans="1:16" ht="21" customHeight="1" x14ac:dyDescent="0.25">
      <c r="A63" s="27"/>
      <c r="B63" s="27"/>
      <c r="C63" s="27"/>
      <c r="D63" s="27"/>
      <c r="E63" s="27"/>
      <c r="F63" s="27"/>
      <c r="G63" s="27"/>
      <c r="H63" s="27"/>
    </row>
  </sheetData>
  <sortState xmlns:xlrd2="http://schemas.microsoft.com/office/spreadsheetml/2017/richdata2" ref="A2:P52">
    <sortCondition ref="A2:A52"/>
  </sortState>
  <mergeCells count="3">
    <mergeCell ref="A54:H54"/>
    <mergeCell ref="A55:H56"/>
    <mergeCell ref="A57:H63"/>
  </mergeCells>
  <pageMargins left="0.45" right="0.45" top="0.5" bottom="0.5" header="0.3" footer="0.3"/>
  <pageSetup paperSize="3" orientation="landscape" r:id="rId1"/>
  <headerFooter>
    <oddHeader>&amp;C&amp;"Arial,Bold"Lake County Top Mortgage Lenders (HMDA 2024)</oddHeader>
    <oddFooter>&amp;C&amp;"Arial,Regular"&amp;10Page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92279-9506-4500-BB1B-794096D6D45E}">
  <dimension ref="A1:Y81"/>
  <sheetViews>
    <sheetView zoomScaleNormal="100" workbookViewId="0">
      <pane ySplit="1" topLeftCell="A58" activePane="bottomLeft" state="frozen"/>
      <selection activeCell="B1" sqref="B1"/>
      <selection pane="bottomLeft" activeCell="A63" sqref="A63:J66"/>
    </sheetView>
  </sheetViews>
  <sheetFormatPr defaultRowHeight="15" x14ac:dyDescent="0.25"/>
  <cols>
    <col min="1" max="1" width="35.7109375" style="13" customWidth="1"/>
    <col min="2" max="2" width="12.7109375" customWidth="1"/>
    <col min="6" max="6" width="10.7109375" customWidth="1"/>
    <col min="25" max="25" width="0" hidden="1" customWidth="1"/>
  </cols>
  <sheetData>
    <row r="1" spans="1:25" s="14" customFormat="1" ht="77.25" x14ac:dyDescent="0.25">
      <c r="A1" s="18" t="s">
        <v>95</v>
      </c>
      <c r="B1" s="15" t="s">
        <v>67</v>
      </c>
      <c r="C1" s="15" t="s">
        <v>68</v>
      </c>
      <c r="D1" s="15" t="s">
        <v>69</v>
      </c>
      <c r="E1" s="15" t="s">
        <v>70</v>
      </c>
      <c r="F1" s="15" t="s">
        <v>71</v>
      </c>
      <c r="G1" s="5" t="s">
        <v>72</v>
      </c>
      <c r="H1" s="5" t="s">
        <v>98</v>
      </c>
      <c r="I1" s="5" t="s">
        <v>99</v>
      </c>
      <c r="J1" s="15" t="s">
        <v>73</v>
      </c>
      <c r="K1" s="5" t="s">
        <v>100</v>
      </c>
      <c r="L1" s="5" t="s">
        <v>101</v>
      </c>
      <c r="M1" s="15" t="s">
        <v>74</v>
      </c>
      <c r="N1" s="5" t="s">
        <v>102</v>
      </c>
      <c r="O1" s="5" t="s">
        <v>103</v>
      </c>
      <c r="P1" s="15" t="s">
        <v>75</v>
      </c>
      <c r="Q1" s="5" t="s">
        <v>104</v>
      </c>
      <c r="R1" s="5" t="s">
        <v>105</v>
      </c>
      <c r="S1" s="15" t="s">
        <v>76</v>
      </c>
      <c r="T1" s="5" t="s">
        <v>106</v>
      </c>
      <c r="U1" s="5" t="s">
        <v>107</v>
      </c>
      <c r="V1" s="15" t="s">
        <v>77</v>
      </c>
      <c r="W1" s="5" t="s">
        <v>108</v>
      </c>
      <c r="X1" s="5" t="s">
        <v>109</v>
      </c>
      <c r="Y1" s="15" t="s">
        <v>78</v>
      </c>
    </row>
    <row r="2" spans="1:25" x14ac:dyDescent="0.25">
      <c r="A2" s="12" t="s">
        <v>25</v>
      </c>
      <c r="B2" s="9">
        <v>2255</v>
      </c>
      <c r="C2" s="9">
        <v>46.020408163265309</v>
      </c>
      <c r="D2" s="10">
        <v>49</v>
      </c>
      <c r="E2" s="10">
        <v>4</v>
      </c>
      <c r="F2" s="10">
        <v>45</v>
      </c>
      <c r="G2" s="10">
        <v>16</v>
      </c>
      <c r="H2" s="11">
        <v>0.35555555555555557</v>
      </c>
      <c r="I2" s="11">
        <v>0.17391304347826086</v>
      </c>
      <c r="J2" s="10">
        <v>13</v>
      </c>
      <c r="K2" s="11">
        <v>0.28888888888888886</v>
      </c>
      <c r="L2" s="11">
        <v>0.25</v>
      </c>
      <c r="M2" s="10">
        <v>11</v>
      </c>
      <c r="N2" s="11">
        <v>0.24444444444444444</v>
      </c>
      <c r="O2" s="11">
        <v>0.20370370370370369</v>
      </c>
      <c r="P2" s="10">
        <v>0</v>
      </c>
      <c r="Q2" s="11">
        <v>0</v>
      </c>
      <c r="R2" s="11"/>
      <c r="S2" s="10">
        <v>0</v>
      </c>
      <c r="T2" s="11">
        <v>0</v>
      </c>
      <c r="U2" s="11"/>
      <c r="V2" s="10">
        <v>0</v>
      </c>
      <c r="W2" s="11">
        <v>0</v>
      </c>
      <c r="X2" s="11">
        <v>0</v>
      </c>
      <c r="Y2" s="11">
        <v>0.20930232558139536</v>
      </c>
    </row>
    <row r="3" spans="1:25" x14ac:dyDescent="0.25">
      <c r="A3" s="12" t="s">
        <v>7</v>
      </c>
      <c r="B3" s="9">
        <v>24345</v>
      </c>
      <c r="C3" s="9">
        <v>231.85714285714286</v>
      </c>
      <c r="D3" s="10">
        <v>105</v>
      </c>
      <c r="E3" s="10">
        <v>11</v>
      </c>
      <c r="F3" s="10">
        <v>94</v>
      </c>
      <c r="G3" s="10">
        <v>77</v>
      </c>
      <c r="H3" s="11">
        <v>0.81914893617021278</v>
      </c>
      <c r="I3" s="11">
        <v>0.81914893617021278</v>
      </c>
      <c r="J3" s="10">
        <v>3</v>
      </c>
      <c r="K3" s="11">
        <v>3.1914893617021274E-2</v>
      </c>
      <c r="L3" s="11">
        <v>0.5</v>
      </c>
      <c r="M3" s="10">
        <v>14</v>
      </c>
      <c r="N3" s="11">
        <v>0.14893617021276595</v>
      </c>
      <c r="O3" s="11">
        <v>0.875</v>
      </c>
      <c r="P3" s="10">
        <v>0</v>
      </c>
      <c r="Q3" s="11">
        <v>0</v>
      </c>
      <c r="R3" s="11"/>
      <c r="S3" s="10">
        <v>0</v>
      </c>
      <c r="T3" s="11">
        <v>0</v>
      </c>
      <c r="U3" s="11"/>
      <c r="V3" s="10">
        <v>0</v>
      </c>
      <c r="W3" s="11">
        <v>0</v>
      </c>
      <c r="X3" s="11"/>
      <c r="Y3" s="11">
        <v>0.81034482758620685</v>
      </c>
    </row>
    <row r="4" spans="1:25" ht="24" x14ac:dyDescent="0.25">
      <c r="A4" s="12" t="s">
        <v>3</v>
      </c>
      <c r="B4" s="9">
        <v>18405</v>
      </c>
      <c r="C4" s="9">
        <v>206.79775280898878</v>
      </c>
      <c r="D4" s="10">
        <v>89</v>
      </c>
      <c r="E4" s="10">
        <v>5</v>
      </c>
      <c r="F4" s="10">
        <v>84</v>
      </c>
      <c r="G4" s="10">
        <v>26</v>
      </c>
      <c r="H4" s="11">
        <v>0.30952380952380953</v>
      </c>
      <c r="I4" s="11">
        <v>0.89655172413793105</v>
      </c>
      <c r="J4" s="10">
        <v>18</v>
      </c>
      <c r="K4" s="11">
        <v>0.21428571428571427</v>
      </c>
      <c r="L4" s="11">
        <v>0.6428571428571429</v>
      </c>
      <c r="M4" s="10">
        <v>39</v>
      </c>
      <c r="N4" s="11">
        <v>0.4642857142857143</v>
      </c>
      <c r="O4" s="11">
        <v>0.90697674418604646</v>
      </c>
      <c r="P4" s="10">
        <v>0</v>
      </c>
      <c r="Q4" s="11">
        <v>0</v>
      </c>
      <c r="R4" s="11"/>
      <c r="S4" s="10">
        <v>0</v>
      </c>
      <c r="T4" s="11">
        <v>0</v>
      </c>
      <c r="U4" s="11"/>
      <c r="V4" s="10">
        <v>0</v>
      </c>
      <c r="W4" s="11">
        <v>0</v>
      </c>
      <c r="X4" s="11"/>
      <c r="Y4" s="11">
        <v>0.83168316831683164</v>
      </c>
    </row>
    <row r="5" spans="1:25" x14ac:dyDescent="0.25">
      <c r="A5" s="12" t="s">
        <v>29</v>
      </c>
      <c r="B5" s="9">
        <v>4505</v>
      </c>
      <c r="C5" s="9">
        <v>128.71428571428572</v>
      </c>
      <c r="D5" s="10">
        <v>35</v>
      </c>
      <c r="E5" s="10">
        <v>25</v>
      </c>
      <c r="F5" s="10">
        <v>10</v>
      </c>
      <c r="G5" s="10">
        <v>5</v>
      </c>
      <c r="H5" s="11">
        <v>0.5</v>
      </c>
      <c r="I5" s="11">
        <v>0.1388888888888889</v>
      </c>
      <c r="J5" s="10">
        <v>4</v>
      </c>
      <c r="K5" s="11">
        <v>0.4</v>
      </c>
      <c r="L5" s="11">
        <v>0.25</v>
      </c>
      <c r="M5" s="10">
        <v>0</v>
      </c>
      <c r="N5" s="11">
        <v>0</v>
      </c>
      <c r="O5" s="11">
        <v>0</v>
      </c>
      <c r="P5" s="10">
        <v>1</v>
      </c>
      <c r="Q5" s="11">
        <v>0.1</v>
      </c>
      <c r="R5" s="11">
        <v>0.33333333333333331</v>
      </c>
      <c r="S5" s="10">
        <v>0</v>
      </c>
      <c r="T5" s="11">
        <v>0</v>
      </c>
      <c r="U5" s="11"/>
      <c r="V5" s="10">
        <v>0</v>
      </c>
      <c r="W5" s="11">
        <v>0</v>
      </c>
      <c r="X5" s="11">
        <v>0</v>
      </c>
      <c r="Y5" s="11">
        <v>0.14925373134328357</v>
      </c>
    </row>
    <row r="6" spans="1:25" x14ac:dyDescent="0.25">
      <c r="A6" s="12" t="s">
        <v>6</v>
      </c>
      <c r="B6" s="9">
        <v>7940</v>
      </c>
      <c r="C6" s="9">
        <v>165.41666666666666</v>
      </c>
      <c r="D6" s="10">
        <v>48</v>
      </c>
      <c r="E6" s="10">
        <v>8</v>
      </c>
      <c r="F6" s="10">
        <v>40</v>
      </c>
      <c r="G6" s="10">
        <v>20</v>
      </c>
      <c r="H6" s="11">
        <v>0.5</v>
      </c>
      <c r="I6" s="11">
        <v>0.35087719298245612</v>
      </c>
      <c r="J6" s="10">
        <v>10</v>
      </c>
      <c r="K6" s="11">
        <v>0.25</v>
      </c>
      <c r="L6" s="11">
        <v>0.47619047619047616</v>
      </c>
      <c r="M6" s="10">
        <v>9</v>
      </c>
      <c r="N6" s="11">
        <v>0.22500000000000001</v>
      </c>
      <c r="O6" s="11">
        <v>0.32142857142857145</v>
      </c>
      <c r="P6" s="10">
        <v>0</v>
      </c>
      <c r="Q6" s="11">
        <v>0</v>
      </c>
      <c r="R6" s="11">
        <v>0</v>
      </c>
      <c r="S6" s="10">
        <v>0</v>
      </c>
      <c r="T6" s="11">
        <v>0</v>
      </c>
      <c r="U6" s="11"/>
      <c r="V6" s="10">
        <v>0</v>
      </c>
      <c r="W6" s="11">
        <v>0</v>
      </c>
      <c r="X6" s="11">
        <v>0</v>
      </c>
      <c r="Y6" s="11">
        <v>0.35714285714285715</v>
      </c>
    </row>
    <row r="7" spans="1:25" x14ac:dyDescent="0.25">
      <c r="A7" s="12" t="s">
        <v>37</v>
      </c>
      <c r="B7" s="9">
        <v>14840</v>
      </c>
      <c r="C7" s="9">
        <v>101.64383561643835</v>
      </c>
      <c r="D7" s="10">
        <v>146</v>
      </c>
      <c r="E7" s="10">
        <v>4</v>
      </c>
      <c r="F7" s="10">
        <v>142</v>
      </c>
      <c r="G7" s="10">
        <v>82</v>
      </c>
      <c r="H7" s="11">
        <v>0.57746478873239437</v>
      </c>
      <c r="I7" s="11">
        <v>0.47126436781609193</v>
      </c>
      <c r="J7" s="10">
        <v>23</v>
      </c>
      <c r="K7" s="11">
        <v>0.1619718309859155</v>
      </c>
      <c r="L7" s="11">
        <v>0.26744186046511625</v>
      </c>
      <c r="M7" s="10">
        <v>32</v>
      </c>
      <c r="N7" s="11">
        <v>0.22535211267605634</v>
      </c>
      <c r="O7" s="11">
        <v>0.37647058823529411</v>
      </c>
      <c r="P7" s="10">
        <v>3</v>
      </c>
      <c r="Q7" s="11">
        <v>2.1126760563380281E-2</v>
      </c>
      <c r="R7" s="11">
        <v>0.5</v>
      </c>
      <c r="S7" s="10">
        <v>1</v>
      </c>
      <c r="T7" s="11">
        <v>7.0422535211267607E-3</v>
      </c>
      <c r="U7" s="11">
        <v>1</v>
      </c>
      <c r="V7" s="10">
        <v>0</v>
      </c>
      <c r="W7" s="11">
        <v>0</v>
      </c>
      <c r="X7" s="11">
        <v>0</v>
      </c>
      <c r="Y7" s="11">
        <v>0.39444444444444443</v>
      </c>
    </row>
    <row r="8" spans="1:25" x14ac:dyDescent="0.25">
      <c r="A8" s="12" t="s">
        <v>27</v>
      </c>
      <c r="B8" s="9">
        <v>17855</v>
      </c>
      <c r="C8" s="9">
        <v>210.05882352941177</v>
      </c>
      <c r="D8" s="10">
        <v>85</v>
      </c>
      <c r="E8" s="10">
        <v>11</v>
      </c>
      <c r="F8" s="10">
        <v>74</v>
      </c>
      <c r="G8" s="10">
        <v>46</v>
      </c>
      <c r="H8" s="11">
        <v>0.6216216216216216</v>
      </c>
      <c r="I8" s="11">
        <v>0.39316239316239315</v>
      </c>
      <c r="J8" s="10">
        <v>12</v>
      </c>
      <c r="K8" s="11">
        <v>0.16216216216216217</v>
      </c>
      <c r="L8" s="11">
        <v>0.19354838709677419</v>
      </c>
      <c r="M8" s="10">
        <v>16</v>
      </c>
      <c r="N8" s="11">
        <v>0.21621621621621623</v>
      </c>
      <c r="O8" s="11">
        <v>0.43243243243243246</v>
      </c>
      <c r="P8" s="10">
        <v>0</v>
      </c>
      <c r="Q8" s="11">
        <v>0</v>
      </c>
      <c r="R8" s="11">
        <v>0</v>
      </c>
      <c r="S8" s="10">
        <v>0</v>
      </c>
      <c r="T8" s="11">
        <v>0</v>
      </c>
      <c r="U8" s="11"/>
      <c r="V8" s="10">
        <v>0</v>
      </c>
      <c r="W8" s="11">
        <v>0</v>
      </c>
      <c r="X8" s="11"/>
      <c r="Y8" s="11">
        <v>0.33636363636363636</v>
      </c>
    </row>
    <row r="9" spans="1:25" x14ac:dyDescent="0.25">
      <c r="A9" s="12" t="s">
        <v>11</v>
      </c>
      <c r="B9" s="9">
        <v>9760</v>
      </c>
      <c r="C9" s="9">
        <v>195.2</v>
      </c>
      <c r="D9" s="10">
        <v>50</v>
      </c>
      <c r="E9" s="10">
        <v>8</v>
      </c>
      <c r="F9" s="10">
        <v>42</v>
      </c>
      <c r="G9" s="10">
        <v>24</v>
      </c>
      <c r="H9" s="11">
        <v>0.5714285714285714</v>
      </c>
      <c r="I9" s="11">
        <v>0.41379310344827586</v>
      </c>
      <c r="J9" s="10">
        <v>11</v>
      </c>
      <c r="K9" s="11">
        <v>0.26190476190476192</v>
      </c>
      <c r="L9" s="11">
        <v>0.25</v>
      </c>
      <c r="M9" s="10">
        <v>6</v>
      </c>
      <c r="N9" s="11">
        <v>0.14285714285714285</v>
      </c>
      <c r="O9" s="11">
        <v>0.3</v>
      </c>
      <c r="P9" s="10">
        <v>0</v>
      </c>
      <c r="Q9" s="11">
        <v>0</v>
      </c>
      <c r="R9" s="11"/>
      <c r="S9" s="10">
        <v>0</v>
      </c>
      <c r="T9" s="11">
        <v>0</v>
      </c>
      <c r="U9" s="11">
        <v>0</v>
      </c>
      <c r="V9" s="10">
        <v>0</v>
      </c>
      <c r="W9" s="11">
        <v>0</v>
      </c>
      <c r="X9" s="11"/>
      <c r="Y9" s="11">
        <v>0.33333333333333331</v>
      </c>
    </row>
    <row r="10" spans="1:25" x14ac:dyDescent="0.25">
      <c r="A10" s="19" t="s">
        <v>110</v>
      </c>
      <c r="B10" s="9">
        <v>91970</v>
      </c>
      <c r="C10" s="9">
        <v>143.25545171339564</v>
      </c>
      <c r="D10" s="10">
        <v>642</v>
      </c>
      <c r="E10" s="10">
        <v>67</v>
      </c>
      <c r="F10" s="10">
        <v>575</v>
      </c>
      <c r="G10" s="10">
        <v>431</v>
      </c>
      <c r="H10" s="11">
        <v>0.74956521739130433</v>
      </c>
      <c r="I10" s="11">
        <v>0.66205837173579107</v>
      </c>
      <c r="J10" s="10">
        <v>57</v>
      </c>
      <c r="K10" s="11">
        <v>9.913043478260869E-2</v>
      </c>
      <c r="L10" s="11">
        <v>0.52777777777777779</v>
      </c>
      <c r="M10" s="10">
        <v>80</v>
      </c>
      <c r="N10" s="11">
        <v>0.1391304347826087</v>
      </c>
      <c r="O10" s="11">
        <v>0.66115702479338845</v>
      </c>
      <c r="P10" s="10">
        <v>6</v>
      </c>
      <c r="Q10" s="11">
        <v>1.0434782608695653E-2</v>
      </c>
      <c r="R10" s="11">
        <v>0.75</v>
      </c>
      <c r="S10" s="10">
        <v>0</v>
      </c>
      <c r="T10" s="11">
        <v>0</v>
      </c>
      <c r="U10" s="11"/>
      <c r="V10" s="10">
        <v>0</v>
      </c>
      <c r="W10" s="11">
        <v>0</v>
      </c>
      <c r="X10" s="11"/>
      <c r="Y10" s="11">
        <v>0.6460674157303371</v>
      </c>
    </row>
    <row r="11" spans="1:25" x14ac:dyDescent="0.25">
      <c r="A11" s="12" t="s">
        <v>40</v>
      </c>
      <c r="B11" s="9">
        <v>65170</v>
      </c>
      <c r="C11" s="9">
        <v>248.74045801526717</v>
      </c>
      <c r="D11" s="10">
        <v>262</v>
      </c>
      <c r="E11" s="10">
        <v>19</v>
      </c>
      <c r="F11" s="10">
        <v>243</v>
      </c>
      <c r="G11" s="10">
        <v>121</v>
      </c>
      <c r="H11" s="11">
        <v>0.49794238683127573</v>
      </c>
      <c r="I11" s="11">
        <v>0.72891566265060237</v>
      </c>
      <c r="J11" s="10">
        <v>41</v>
      </c>
      <c r="K11" s="11">
        <v>0.16872427983539096</v>
      </c>
      <c r="L11" s="11">
        <v>0.61194029850746268</v>
      </c>
      <c r="M11" s="10">
        <v>72</v>
      </c>
      <c r="N11" s="11">
        <v>0.29629629629629628</v>
      </c>
      <c r="O11" s="11">
        <v>0.75</v>
      </c>
      <c r="P11" s="10">
        <v>5</v>
      </c>
      <c r="Q11" s="11">
        <v>2.0576131687242798E-2</v>
      </c>
      <c r="R11" s="11">
        <v>0.83333333333333337</v>
      </c>
      <c r="S11" s="10">
        <v>0</v>
      </c>
      <c r="T11" s="11">
        <v>0</v>
      </c>
      <c r="U11" s="11"/>
      <c r="V11" s="10">
        <v>1</v>
      </c>
      <c r="W11" s="11">
        <v>4.11522633744856E-3</v>
      </c>
      <c r="X11" s="11">
        <v>1</v>
      </c>
      <c r="Y11" s="11">
        <v>0.71470588235294119</v>
      </c>
    </row>
    <row r="12" spans="1:25" x14ac:dyDescent="0.25">
      <c r="A12" s="12" t="s">
        <v>9</v>
      </c>
      <c r="B12" s="9">
        <v>37100</v>
      </c>
      <c r="C12" s="9">
        <v>319.82758620689657</v>
      </c>
      <c r="D12" s="10">
        <v>116</v>
      </c>
      <c r="E12" s="10">
        <v>13</v>
      </c>
      <c r="F12" s="10">
        <v>103</v>
      </c>
      <c r="G12" s="10">
        <v>55</v>
      </c>
      <c r="H12" s="11">
        <v>0.53398058252427183</v>
      </c>
      <c r="I12" s="11">
        <v>0.87301587301587302</v>
      </c>
      <c r="J12" s="10">
        <v>23</v>
      </c>
      <c r="K12" s="11">
        <v>0.22330097087378642</v>
      </c>
      <c r="L12" s="11">
        <v>0.7931034482758621</v>
      </c>
      <c r="M12" s="10">
        <v>19</v>
      </c>
      <c r="N12" s="11">
        <v>0.18446601941747573</v>
      </c>
      <c r="O12" s="11">
        <v>0.79166666666666663</v>
      </c>
      <c r="P12" s="10">
        <v>5</v>
      </c>
      <c r="Q12" s="11">
        <v>4.8543689320388349E-2</v>
      </c>
      <c r="R12" s="11">
        <v>0.83333333333333337</v>
      </c>
      <c r="S12" s="10">
        <v>0</v>
      </c>
      <c r="T12" s="11">
        <v>0</v>
      </c>
      <c r="U12" s="11"/>
      <c r="V12" s="10">
        <v>0</v>
      </c>
      <c r="W12" s="11">
        <v>0</v>
      </c>
      <c r="X12" s="11"/>
      <c r="Y12" s="11">
        <v>0.83064516129032262</v>
      </c>
    </row>
    <row r="13" spans="1:25" ht="24" x14ac:dyDescent="0.25">
      <c r="A13" s="12" t="s">
        <v>24</v>
      </c>
      <c r="B13" s="9">
        <v>32495</v>
      </c>
      <c r="C13" s="9">
        <v>212.38562091503269</v>
      </c>
      <c r="D13" s="10">
        <v>153</v>
      </c>
      <c r="E13" s="10">
        <v>3</v>
      </c>
      <c r="F13" s="10">
        <v>150</v>
      </c>
      <c r="G13" s="10">
        <v>111</v>
      </c>
      <c r="H13" s="11">
        <v>0.74</v>
      </c>
      <c r="I13" s="11">
        <v>0.84732824427480913</v>
      </c>
      <c r="J13" s="10">
        <v>15</v>
      </c>
      <c r="K13" s="11">
        <v>0.1</v>
      </c>
      <c r="L13" s="11">
        <v>0.44117647058823528</v>
      </c>
      <c r="M13" s="10">
        <v>20</v>
      </c>
      <c r="N13" s="11">
        <v>0.13333333333333333</v>
      </c>
      <c r="O13" s="11">
        <v>0.86956521739130432</v>
      </c>
      <c r="P13" s="10">
        <v>2</v>
      </c>
      <c r="Q13" s="11">
        <v>1.3333333333333334E-2</v>
      </c>
      <c r="R13" s="11">
        <v>1</v>
      </c>
      <c r="S13" s="10">
        <v>0</v>
      </c>
      <c r="T13" s="11">
        <v>0</v>
      </c>
      <c r="U13" s="11"/>
      <c r="V13" s="10">
        <v>0</v>
      </c>
      <c r="W13" s="11">
        <v>0</v>
      </c>
      <c r="X13" s="11"/>
      <c r="Y13" s="11">
        <v>0.78125</v>
      </c>
    </row>
    <row r="14" spans="1:25" x14ac:dyDescent="0.25">
      <c r="A14" s="12" t="s">
        <v>26</v>
      </c>
      <c r="B14" s="9">
        <v>45175</v>
      </c>
      <c r="C14" s="9">
        <v>229.31472081218274</v>
      </c>
      <c r="D14" s="10">
        <v>197</v>
      </c>
      <c r="E14" s="10">
        <v>29</v>
      </c>
      <c r="F14" s="10">
        <v>168</v>
      </c>
      <c r="G14" s="10">
        <v>79</v>
      </c>
      <c r="H14" s="11">
        <v>0.47023809523809523</v>
      </c>
      <c r="I14" s="11">
        <v>0.84946236559139787</v>
      </c>
      <c r="J14" s="10">
        <v>33</v>
      </c>
      <c r="K14" s="11">
        <v>0.19642857142857142</v>
      </c>
      <c r="L14" s="11">
        <v>0.73333333333333328</v>
      </c>
      <c r="M14" s="10">
        <v>44</v>
      </c>
      <c r="N14" s="11">
        <v>0.26190476190476192</v>
      </c>
      <c r="O14" s="11">
        <v>0.81481481481481477</v>
      </c>
      <c r="P14" s="10">
        <v>0</v>
      </c>
      <c r="Q14" s="11">
        <v>0</v>
      </c>
      <c r="R14" s="11"/>
      <c r="S14" s="10">
        <v>0</v>
      </c>
      <c r="T14" s="11">
        <v>0</v>
      </c>
      <c r="U14" s="11"/>
      <c r="V14" s="10">
        <v>1</v>
      </c>
      <c r="W14" s="11">
        <v>5.9523809523809521E-3</v>
      </c>
      <c r="X14" s="11">
        <v>1</v>
      </c>
      <c r="Y14" s="11">
        <v>0.81951219512195117</v>
      </c>
    </row>
    <row r="15" spans="1:25" x14ac:dyDescent="0.25">
      <c r="A15" s="12" t="s">
        <v>44</v>
      </c>
      <c r="B15" s="9">
        <v>7710</v>
      </c>
      <c r="C15" s="9">
        <v>71.388888888888886</v>
      </c>
      <c r="D15" s="10">
        <v>108</v>
      </c>
      <c r="E15" s="10">
        <v>12</v>
      </c>
      <c r="F15" s="10">
        <v>96</v>
      </c>
      <c r="G15" s="10">
        <v>66</v>
      </c>
      <c r="H15" s="11">
        <v>0.6875</v>
      </c>
      <c r="I15" s="11">
        <v>0.27272727272727271</v>
      </c>
      <c r="J15" s="10">
        <v>10</v>
      </c>
      <c r="K15" s="11">
        <v>0.10416666666666667</v>
      </c>
      <c r="L15" s="11">
        <v>0.18181818181818182</v>
      </c>
      <c r="M15" s="10">
        <v>18</v>
      </c>
      <c r="N15" s="11">
        <v>0.1875</v>
      </c>
      <c r="O15" s="11">
        <v>0.1875</v>
      </c>
      <c r="P15" s="10">
        <v>1</v>
      </c>
      <c r="Q15" s="11">
        <v>1.0416666666666666E-2</v>
      </c>
      <c r="R15" s="11">
        <v>5.2631578947368418E-2</v>
      </c>
      <c r="S15" s="10">
        <v>1</v>
      </c>
      <c r="T15" s="11">
        <v>1.0416666666666666E-2</v>
      </c>
      <c r="U15" s="11">
        <v>1</v>
      </c>
      <c r="V15" s="10">
        <v>0</v>
      </c>
      <c r="W15" s="11">
        <v>0</v>
      </c>
      <c r="X15" s="11"/>
      <c r="Y15" s="11">
        <v>0.22535211267605634</v>
      </c>
    </row>
    <row r="16" spans="1:25" x14ac:dyDescent="0.25">
      <c r="A16" s="12" t="s">
        <v>41</v>
      </c>
      <c r="B16" s="9">
        <v>71325</v>
      </c>
      <c r="C16" s="9">
        <v>223.58934169278996</v>
      </c>
      <c r="D16" s="10">
        <v>319</v>
      </c>
      <c r="E16" s="10">
        <v>105</v>
      </c>
      <c r="F16" s="10">
        <v>214</v>
      </c>
      <c r="G16" s="10">
        <v>114</v>
      </c>
      <c r="H16" s="11">
        <v>0.53271028037383172</v>
      </c>
      <c r="I16" s="11">
        <v>0.77027027027027029</v>
      </c>
      <c r="J16" s="10">
        <v>28</v>
      </c>
      <c r="K16" s="11">
        <v>0.13084112149532709</v>
      </c>
      <c r="L16" s="11">
        <v>0.7567567567567568</v>
      </c>
      <c r="M16" s="10">
        <v>64</v>
      </c>
      <c r="N16" s="11">
        <v>0.29906542056074764</v>
      </c>
      <c r="O16" s="11">
        <v>0.78048780487804881</v>
      </c>
      <c r="P16" s="10">
        <v>4</v>
      </c>
      <c r="Q16" s="11">
        <v>1.8691588785046728E-2</v>
      </c>
      <c r="R16" s="11">
        <v>0.66666666666666663</v>
      </c>
      <c r="S16" s="10">
        <v>0</v>
      </c>
      <c r="T16" s="11">
        <v>0</v>
      </c>
      <c r="U16" s="11"/>
      <c r="V16" s="10">
        <v>2</v>
      </c>
      <c r="W16" s="11">
        <v>9.3457943925233638E-3</v>
      </c>
      <c r="X16" s="11">
        <v>1</v>
      </c>
      <c r="Y16" s="11">
        <v>0.77256317689530685</v>
      </c>
    </row>
    <row r="17" spans="1:25" x14ac:dyDescent="0.25">
      <c r="A17" s="12" t="s">
        <v>42</v>
      </c>
      <c r="B17" s="9">
        <v>29870</v>
      </c>
      <c r="C17" s="9">
        <v>123.4297520661157</v>
      </c>
      <c r="D17" s="10">
        <v>242</v>
      </c>
      <c r="E17" s="10">
        <v>10</v>
      </c>
      <c r="F17" s="10">
        <v>232</v>
      </c>
      <c r="G17" s="10">
        <v>156</v>
      </c>
      <c r="H17" s="11">
        <v>0.67241379310344829</v>
      </c>
      <c r="I17" s="11">
        <v>0.63934426229508201</v>
      </c>
      <c r="J17" s="10">
        <v>39</v>
      </c>
      <c r="K17" s="11">
        <v>0.16810344827586207</v>
      </c>
      <c r="L17" s="11">
        <v>0.44827586206896552</v>
      </c>
      <c r="M17" s="10">
        <v>35</v>
      </c>
      <c r="N17" s="11">
        <v>0.15086206896551724</v>
      </c>
      <c r="O17" s="11">
        <v>0.52238805970149249</v>
      </c>
      <c r="P17" s="10">
        <v>1</v>
      </c>
      <c r="Q17" s="11">
        <v>4.3103448275862068E-3</v>
      </c>
      <c r="R17" s="11">
        <v>0.33333333333333331</v>
      </c>
      <c r="S17" s="10">
        <v>0</v>
      </c>
      <c r="T17" s="11">
        <v>0</v>
      </c>
      <c r="U17" s="11"/>
      <c r="V17" s="10">
        <v>0</v>
      </c>
      <c r="W17" s="11">
        <v>0</v>
      </c>
      <c r="X17" s="11"/>
      <c r="Y17" s="11">
        <v>0.57568238213399503</v>
      </c>
    </row>
    <row r="18" spans="1:25" x14ac:dyDescent="0.25">
      <c r="A18" s="12" t="s">
        <v>5</v>
      </c>
      <c r="B18" s="9">
        <v>3800</v>
      </c>
      <c r="C18" s="9">
        <v>59.375</v>
      </c>
      <c r="D18" s="10">
        <v>64</v>
      </c>
      <c r="E18" s="10">
        <v>8</v>
      </c>
      <c r="F18" s="10">
        <v>56</v>
      </c>
      <c r="G18" s="10">
        <v>34</v>
      </c>
      <c r="H18" s="11">
        <v>0.6071428571428571</v>
      </c>
      <c r="I18" s="11">
        <v>0.53125</v>
      </c>
      <c r="J18" s="10">
        <v>3</v>
      </c>
      <c r="K18" s="11">
        <v>5.3571428571428568E-2</v>
      </c>
      <c r="L18" s="11">
        <v>0.75</v>
      </c>
      <c r="M18" s="10">
        <v>10</v>
      </c>
      <c r="N18" s="11">
        <v>0.17857142857142858</v>
      </c>
      <c r="O18" s="11">
        <v>0.43478260869565216</v>
      </c>
      <c r="P18" s="10">
        <v>4</v>
      </c>
      <c r="Q18" s="11">
        <v>7.1428571428571425E-2</v>
      </c>
      <c r="R18" s="11">
        <v>0.8</v>
      </c>
      <c r="S18" s="10">
        <v>0</v>
      </c>
      <c r="T18" s="11">
        <v>0</v>
      </c>
      <c r="U18" s="11"/>
      <c r="V18" s="10">
        <v>0</v>
      </c>
      <c r="W18" s="11">
        <v>0</v>
      </c>
      <c r="X18" s="11"/>
      <c r="Y18" s="11">
        <v>0.5436893203883495</v>
      </c>
    </row>
    <row r="19" spans="1:25" x14ac:dyDescent="0.25">
      <c r="A19" s="12" t="s">
        <v>43</v>
      </c>
      <c r="B19" s="9">
        <v>40030</v>
      </c>
      <c r="C19" s="9">
        <v>145.03623188405797</v>
      </c>
      <c r="D19" s="10">
        <v>276</v>
      </c>
      <c r="E19" s="10">
        <v>13</v>
      </c>
      <c r="F19" s="10">
        <v>263</v>
      </c>
      <c r="G19" s="10">
        <v>210</v>
      </c>
      <c r="H19" s="11">
        <v>0.79847908745247154</v>
      </c>
      <c r="I19" s="11">
        <v>0.64814814814814814</v>
      </c>
      <c r="J19" s="10">
        <v>16</v>
      </c>
      <c r="K19" s="11">
        <v>6.0836501901140684E-2</v>
      </c>
      <c r="L19" s="11">
        <v>0.3902439024390244</v>
      </c>
      <c r="M19" s="10">
        <v>34</v>
      </c>
      <c r="N19" s="11">
        <v>0.12927756653992395</v>
      </c>
      <c r="O19" s="11">
        <v>0.53968253968253965</v>
      </c>
      <c r="P19" s="10">
        <v>2</v>
      </c>
      <c r="Q19" s="11">
        <v>7.6045627376425855E-3</v>
      </c>
      <c r="R19" s="11">
        <v>0.5</v>
      </c>
      <c r="S19" s="10">
        <v>0</v>
      </c>
      <c r="T19" s="11">
        <v>0</v>
      </c>
      <c r="U19" s="11"/>
      <c r="V19" s="10">
        <v>0</v>
      </c>
      <c r="W19" s="11">
        <v>0</v>
      </c>
      <c r="X19" s="11"/>
      <c r="Y19" s="11">
        <v>0.60321100917431192</v>
      </c>
    </row>
    <row r="20" spans="1:25" x14ac:dyDescent="0.25">
      <c r="A20" s="19" t="s">
        <v>113</v>
      </c>
      <c r="B20" s="9">
        <v>27420</v>
      </c>
      <c r="C20" s="9">
        <v>150.65934065934067</v>
      </c>
      <c r="D20" s="10">
        <v>182</v>
      </c>
      <c r="E20" s="10">
        <v>14</v>
      </c>
      <c r="F20" s="10">
        <v>168</v>
      </c>
      <c r="G20" s="10">
        <v>117</v>
      </c>
      <c r="H20" s="11">
        <v>0.6964285714285714</v>
      </c>
      <c r="I20" s="11">
        <v>0.55980861244019142</v>
      </c>
      <c r="J20" s="10">
        <v>18</v>
      </c>
      <c r="K20" s="11">
        <v>0.10714285714285714</v>
      </c>
      <c r="L20" s="11">
        <v>0.46153846153846156</v>
      </c>
      <c r="M20" s="10">
        <v>28</v>
      </c>
      <c r="N20" s="11">
        <v>0.16666666666666666</v>
      </c>
      <c r="O20" s="11">
        <v>0.41791044776119401</v>
      </c>
      <c r="P20" s="10">
        <v>3</v>
      </c>
      <c r="Q20" s="11">
        <v>1.7857142857142856E-2</v>
      </c>
      <c r="R20" s="11">
        <v>0.42857142857142855</v>
      </c>
      <c r="S20" s="10">
        <v>0</v>
      </c>
      <c r="T20" s="11">
        <v>0</v>
      </c>
      <c r="U20" s="11"/>
      <c r="V20" s="10">
        <v>0</v>
      </c>
      <c r="W20" s="11">
        <v>0</v>
      </c>
      <c r="X20" s="11">
        <v>0</v>
      </c>
      <c r="Y20" s="11">
        <v>0.51692307692307693</v>
      </c>
    </row>
    <row r="21" spans="1:25" x14ac:dyDescent="0.25">
      <c r="A21" s="12" t="s">
        <v>32</v>
      </c>
      <c r="B21" s="9">
        <v>34130</v>
      </c>
      <c r="C21" s="9">
        <v>237.01388888888889</v>
      </c>
      <c r="D21" s="10">
        <v>144</v>
      </c>
      <c r="E21" s="10">
        <v>9</v>
      </c>
      <c r="F21" s="10">
        <v>135</v>
      </c>
      <c r="G21" s="10">
        <v>73</v>
      </c>
      <c r="H21" s="11">
        <v>0.54074074074074074</v>
      </c>
      <c r="I21" s="11">
        <v>0.5703125</v>
      </c>
      <c r="J21" s="10">
        <v>35</v>
      </c>
      <c r="K21" s="11">
        <v>0.25925925925925924</v>
      </c>
      <c r="L21" s="11">
        <v>0.46052631578947367</v>
      </c>
      <c r="M21" s="10">
        <v>25</v>
      </c>
      <c r="N21" s="11">
        <v>0.18518518518518517</v>
      </c>
      <c r="O21" s="11">
        <v>0.390625</v>
      </c>
      <c r="P21" s="10">
        <v>0</v>
      </c>
      <c r="Q21" s="11">
        <v>0</v>
      </c>
      <c r="R21" s="11">
        <v>0</v>
      </c>
      <c r="S21" s="10">
        <v>0</v>
      </c>
      <c r="T21" s="11">
        <v>0</v>
      </c>
      <c r="U21" s="11"/>
      <c r="V21" s="10">
        <v>0</v>
      </c>
      <c r="W21" s="11">
        <v>0</v>
      </c>
      <c r="X21" s="11">
        <v>0</v>
      </c>
      <c r="Y21" s="11">
        <v>0.4891304347826087</v>
      </c>
    </row>
    <row r="22" spans="1:25" ht="24" x14ac:dyDescent="0.25">
      <c r="A22" s="12" t="s">
        <v>19</v>
      </c>
      <c r="B22" s="9">
        <v>32390</v>
      </c>
      <c r="C22" s="9">
        <v>249.15384615384616</v>
      </c>
      <c r="D22" s="10">
        <v>130</v>
      </c>
      <c r="E22" s="10">
        <v>2</v>
      </c>
      <c r="F22" s="10">
        <v>128</v>
      </c>
      <c r="G22" s="10">
        <v>99</v>
      </c>
      <c r="H22" s="11">
        <v>0.7734375</v>
      </c>
      <c r="I22" s="11">
        <v>0.7857142857142857</v>
      </c>
      <c r="J22" s="10">
        <v>11</v>
      </c>
      <c r="K22" s="11">
        <v>8.59375E-2</v>
      </c>
      <c r="L22" s="11">
        <v>0.55000000000000004</v>
      </c>
      <c r="M22" s="10">
        <v>16</v>
      </c>
      <c r="N22" s="11">
        <v>0.125</v>
      </c>
      <c r="O22" s="11">
        <v>0.69565217391304346</v>
      </c>
      <c r="P22" s="10">
        <v>2</v>
      </c>
      <c r="Q22" s="11">
        <v>1.5625E-2</v>
      </c>
      <c r="R22" s="11">
        <v>0.33333333333333331</v>
      </c>
      <c r="S22" s="10">
        <v>0</v>
      </c>
      <c r="T22" s="11">
        <v>0</v>
      </c>
      <c r="U22" s="11"/>
      <c r="V22" s="10">
        <v>0</v>
      </c>
      <c r="W22" s="11">
        <v>0</v>
      </c>
      <c r="X22" s="11"/>
      <c r="Y22" s="11">
        <v>0.73142857142857143</v>
      </c>
    </row>
    <row r="23" spans="1:25" x14ac:dyDescent="0.25">
      <c r="A23" s="12" t="s">
        <v>46</v>
      </c>
      <c r="B23" s="9">
        <v>117945</v>
      </c>
      <c r="C23" s="9">
        <v>241.19631901840492</v>
      </c>
      <c r="D23" s="10">
        <v>489</v>
      </c>
      <c r="E23" s="10">
        <v>36</v>
      </c>
      <c r="F23" s="10">
        <v>453</v>
      </c>
      <c r="G23" s="10">
        <v>264</v>
      </c>
      <c r="H23" s="11">
        <v>0.58278145695364236</v>
      </c>
      <c r="I23" s="11">
        <v>0.69656992084432723</v>
      </c>
      <c r="J23" s="10">
        <v>84</v>
      </c>
      <c r="K23" s="11">
        <v>0.18543046357615894</v>
      </c>
      <c r="L23" s="11">
        <v>0.60869565217391308</v>
      </c>
      <c r="M23" s="10">
        <v>80</v>
      </c>
      <c r="N23" s="11">
        <v>0.17660044150110377</v>
      </c>
      <c r="O23" s="11">
        <v>0.62015503875968991</v>
      </c>
      <c r="P23" s="10">
        <v>16</v>
      </c>
      <c r="Q23" s="11">
        <v>3.5320088300220751E-2</v>
      </c>
      <c r="R23" s="11">
        <v>0.69565217391304346</v>
      </c>
      <c r="S23" s="10">
        <v>2</v>
      </c>
      <c r="T23" s="11">
        <v>4.4150110375275938E-3</v>
      </c>
      <c r="U23" s="11">
        <v>1</v>
      </c>
      <c r="V23" s="10">
        <v>1</v>
      </c>
      <c r="W23" s="11">
        <v>2.2075055187637969E-3</v>
      </c>
      <c r="X23" s="11">
        <v>1</v>
      </c>
      <c r="Y23" s="11">
        <v>0.66034985422740522</v>
      </c>
    </row>
    <row r="24" spans="1:25" x14ac:dyDescent="0.25">
      <c r="A24" s="12" t="s">
        <v>23</v>
      </c>
      <c r="B24" s="9">
        <v>30565</v>
      </c>
      <c r="C24" s="9">
        <v>202.41721854304635</v>
      </c>
      <c r="D24" s="10">
        <v>151</v>
      </c>
      <c r="E24" s="10">
        <v>8</v>
      </c>
      <c r="F24" s="10">
        <v>143</v>
      </c>
      <c r="G24" s="10">
        <v>104</v>
      </c>
      <c r="H24" s="11">
        <v>0.72727272727272729</v>
      </c>
      <c r="I24" s="11">
        <v>0.80620155038759689</v>
      </c>
      <c r="J24" s="10">
        <v>10</v>
      </c>
      <c r="K24" s="11">
        <v>6.9930069930069935E-2</v>
      </c>
      <c r="L24" s="11">
        <v>0.58823529411764708</v>
      </c>
      <c r="M24" s="10">
        <v>28</v>
      </c>
      <c r="N24" s="11">
        <v>0.19580419580419581</v>
      </c>
      <c r="O24" s="11">
        <v>0.82352941176470584</v>
      </c>
      <c r="P24" s="10">
        <v>1</v>
      </c>
      <c r="Q24" s="11">
        <v>6.993006993006993E-3</v>
      </c>
      <c r="R24" s="11">
        <v>1</v>
      </c>
      <c r="S24" s="10">
        <v>0</v>
      </c>
      <c r="T24" s="11">
        <v>0</v>
      </c>
      <c r="U24" s="11"/>
      <c r="V24" s="10">
        <v>0</v>
      </c>
      <c r="W24" s="11">
        <v>0</v>
      </c>
      <c r="X24" s="11"/>
      <c r="Y24" s="11">
        <v>0.79005524861878451</v>
      </c>
    </row>
    <row r="25" spans="1:25" x14ac:dyDescent="0.25">
      <c r="A25" s="19" t="s">
        <v>115</v>
      </c>
      <c r="B25" s="9">
        <v>17355</v>
      </c>
      <c r="C25" s="9">
        <v>186.61290322580646</v>
      </c>
      <c r="D25" s="10">
        <v>93</v>
      </c>
      <c r="E25" s="10">
        <v>11</v>
      </c>
      <c r="F25" s="10">
        <v>82</v>
      </c>
      <c r="G25" s="10">
        <v>53</v>
      </c>
      <c r="H25" s="11">
        <v>0.64634146341463417</v>
      </c>
      <c r="I25" s="11">
        <v>0.63095238095238093</v>
      </c>
      <c r="J25" s="10">
        <v>10</v>
      </c>
      <c r="K25" s="11">
        <v>0.12195121951219512</v>
      </c>
      <c r="L25" s="11">
        <v>0.41666666666666669</v>
      </c>
      <c r="M25" s="10">
        <v>18</v>
      </c>
      <c r="N25" s="11">
        <v>0.21951219512195122</v>
      </c>
      <c r="O25" s="11">
        <v>0.66666666666666663</v>
      </c>
      <c r="P25" s="10">
        <v>1</v>
      </c>
      <c r="Q25" s="11">
        <v>1.2195121951219513E-2</v>
      </c>
      <c r="R25" s="11">
        <v>1</v>
      </c>
      <c r="S25" s="10">
        <v>0</v>
      </c>
      <c r="T25" s="11">
        <v>0</v>
      </c>
      <c r="U25" s="11"/>
      <c r="V25" s="10">
        <v>0</v>
      </c>
      <c r="W25" s="11">
        <v>0</v>
      </c>
      <c r="X25" s="11"/>
      <c r="Y25" s="11">
        <v>0.6029411764705882</v>
      </c>
    </row>
    <row r="26" spans="1:25" x14ac:dyDescent="0.25">
      <c r="A26" s="12" t="s">
        <v>22</v>
      </c>
      <c r="B26" s="9">
        <v>35415</v>
      </c>
      <c r="C26" s="9">
        <v>262.33333333333331</v>
      </c>
      <c r="D26" s="10">
        <v>135</v>
      </c>
      <c r="E26" s="10">
        <v>11</v>
      </c>
      <c r="F26" s="10">
        <v>124</v>
      </c>
      <c r="G26" s="10">
        <v>85</v>
      </c>
      <c r="H26" s="11">
        <v>0.68548387096774188</v>
      </c>
      <c r="I26" s="11">
        <v>0.70833333333333337</v>
      </c>
      <c r="J26" s="10">
        <v>11</v>
      </c>
      <c r="K26" s="11">
        <v>8.8709677419354843E-2</v>
      </c>
      <c r="L26" s="11">
        <v>0.6470588235294118</v>
      </c>
      <c r="M26" s="10">
        <v>26</v>
      </c>
      <c r="N26" s="11">
        <v>0.20967741935483872</v>
      </c>
      <c r="O26" s="11">
        <v>0.76470588235294112</v>
      </c>
      <c r="P26" s="10">
        <v>0</v>
      </c>
      <c r="Q26" s="11">
        <v>0</v>
      </c>
      <c r="R26" s="11">
        <v>0</v>
      </c>
      <c r="S26" s="10">
        <v>0</v>
      </c>
      <c r="T26" s="11">
        <v>0</v>
      </c>
      <c r="U26" s="11"/>
      <c r="V26" s="10">
        <v>0</v>
      </c>
      <c r="W26" s="11">
        <v>0</v>
      </c>
      <c r="X26" s="11"/>
      <c r="Y26" s="11">
        <v>0.71264367816091956</v>
      </c>
    </row>
    <row r="27" spans="1:25" ht="24" x14ac:dyDescent="0.25">
      <c r="A27" s="19" t="s">
        <v>45</v>
      </c>
      <c r="B27" s="9">
        <v>70530</v>
      </c>
      <c r="C27" s="9">
        <v>199.23728813559322</v>
      </c>
      <c r="D27" s="10">
        <v>354</v>
      </c>
      <c r="E27" s="10">
        <v>15</v>
      </c>
      <c r="F27" s="10">
        <v>339</v>
      </c>
      <c r="G27" s="10">
        <v>190</v>
      </c>
      <c r="H27" s="11">
        <v>0.56047197640117996</v>
      </c>
      <c r="I27" s="11">
        <v>0.77868852459016391</v>
      </c>
      <c r="J27" s="10">
        <v>71</v>
      </c>
      <c r="K27" s="11">
        <v>0.20943952802359883</v>
      </c>
      <c r="L27" s="11">
        <v>0.6228070175438597</v>
      </c>
      <c r="M27" s="10">
        <v>62</v>
      </c>
      <c r="N27" s="11">
        <v>0.18289085545722714</v>
      </c>
      <c r="O27" s="11">
        <v>0.53913043478260869</v>
      </c>
      <c r="P27" s="10">
        <v>11</v>
      </c>
      <c r="Q27" s="11">
        <v>3.2448377581120944E-2</v>
      </c>
      <c r="R27" s="11">
        <v>0.6470588235294118</v>
      </c>
      <c r="S27" s="10">
        <v>0</v>
      </c>
      <c r="T27" s="11">
        <v>0</v>
      </c>
      <c r="U27" s="11"/>
      <c r="V27" s="10">
        <v>0</v>
      </c>
      <c r="W27" s="11">
        <v>0</v>
      </c>
      <c r="X27" s="11"/>
      <c r="Y27" s="11">
        <v>0.67800000000000005</v>
      </c>
    </row>
    <row r="28" spans="1:25" x14ac:dyDescent="0.25">
      <c r="A28" s="12" t="s">
        <v>16</v>
      </c>
      <c r="B28" s="9">
        <v>21370</v>
      </c>
      <c r="C28" s="9">
        <v>178.08333333333334</v>
      </c>
      <c r="D28" s="10">
        <v>120</v>
      </c>
      <c r="E28" s="10">
        <v>120</v>
      </c>
      <c r="F28" s="10">
        <v>0</v>
      </c>
      <c r="G28" s="10">
        <v>0</v>
      </c>
      <c r="H28" s="11"/>
      <c r="I28" s="11"/>
      <c r="J28" s="10">
        <v>0</v>
      </c>
      <c r="K28" s="11"/>
      <c r="L28" s="11"/>
      <c r="M28" s="10">
        <v>0</v>
      </c>
      <c r="N28" s="11"/>
      <c r="O28" s="11"/>
      <c r="P28" s="10">
        <v>0</v>
      </c>
      <c r="Q28" s="11"/>
      <c r="R28" s="11"/>
      <c r="S28" s="10">
        <v>0</v>
      </c>
      <c r="T28" s="11"/>
      <c r="U28" s="11"/>
      <c r="V28" s="10">
        <v>0</v>
      </c>
      <c r="W28" s="11"/>
      <c r="X28" s="11"/>
      <c r="Y28" s="11"/>
    </row>
    <row r="29" spans="1:25" x14ac:dyDescent="0.25">
      <c r="A29" s="12" t="s">
        <v>38</v>
      </c>
      <c r="B29" s="9">
        <v>95040</v>
      </c>
      <c r="C29" s="9">
        <v>323.26530612244898</v>
      </c>
      <c r="D29" s="10">
        <v>294</v>
      </c>
      <c r="E29" s="10">
        <v>28</v>
      </c>
      <c r="F29" s="10">
        <v>266</v>
      </c>
      <c r="G29" s="10">
        <v>181</v>
      </c>
      <c r="H29" s="11">
        <v>0.68045112781954886</v>
      </c>
      <c r="I29" s="11">
        <v>0.85781990521327012</v>
      </c>
      <c r="J29" s="10">
        <v>11</v>
      </c>
      <c r="K29" s="11">
        <v>4.1353383458646614E-2</v>
      </c>
      <c r="L29" s="11">
        <v>0.42307692307692307</v>
      </c>
      <c r="M29" s="10">
        <v>52</v>
      </c>
      <c r="N29" s="11">
        <v>0.19548872180451127</v>
      </c>
      <c r="O29" s="11">
        <v>0.8</v>
      </c>
      <c r="P29" s="10">
        <v>16</v>
      </c>
      <c r="Q29" s="11">
        <v>6.0150375939849621E-2</v>
      </c>
      <c r="R29" s="11">
        <v>0.84210526315789469</v>
      </c>
      <c r="S29" s="10">
        <v>0</v>
      </c>
      <c r="T29" s="11">
        <v>0</v>
      </c>
      <c r="U29" s="11"/>
      <c r="V29" s="10">
        <v>0</v>
      </c>
      <c r="W29" s="11">
        <v>0</v>
      </c>
      <c r="X29" s="11"/>
      <c r="Y29" s="11">
        <v>0.8036253776435045</v>
      </c>
    </row>
    <row r="30" spans="1:25" x14ac:dyDescent="0.25">
      <c r="A30" s="12" t="s">
        <v>31</v>
      </c>
      <c r="B30" s="9">
        <v>29190</v>
      </c>
      <c r="C30" s="9">
        <v>184.74683544303798</v>
      </c>
      <c r="D30" s="10">
        <v>158</v>
      </c>
      <c r="E30" s="10">
        <v>29</v>
      </c>
      <c r="F30" s="10">
        <v>129</v>
      </c>
      <c r="G30" s="10">
        <v>65</v>
      </c>
      <c r="H30" s="11">
        <v>0.50387596899224807</v>
      </c>
      <c r="I30" s="11">
        <v>0.56521739130434778</v>
      </c>
      <c r="J30" s="10">
        <v>30</v>
      </c>
      <c r="K30" s="11">
        <v>0.23255813953488372</v>
      </c>
      <c r="L30" s="11">
        <v>0.41666666666666669</v>
      </c>
      <c r="M30" s="10">
        <v>29</v>
      </c>
      <c r="N30" s="11">
        <v>0.22480620155038761</v>
      </c>
      <c r="O30" s="11">
        <v>0.69047619047619047</v>
      </c>
      <c r="P30" s="10">
        <v>1</v>
      </c>
      <c r="Q30" s="11">
        <v>7.7519379844961239E-3</v>
      </c>
      <c r="R30" s="11">
        <v>1</v>
      </c>
      <c r="S30" s="10">
        <v>0</v>
      </c>
      <c r="T30" s="11">
        <v>0</v>
      </c>
      <c r="U30" s="11"/>
      <c r="V30" s="10">
        <v>0</v>
      </c>
      <c r="W30" s="11">
        <v>0</v>
      </c>
      <c r="X30" s="11"/>
      <c r="Y30" s="11">
        <v>0.54430379746835444</v>
      </c>
    </row>
    <row r="31" spans="1:25" x14ac:dyDescent="0.25">
      <c r="A31" s="12" t="s">
        <v>28</v>
      </c>
      <c r="B31" s="9">
        <v>29405</v>
      </c>
      <c r="C31" s="9">
        <v>243.01652892561984</v>
      </c>
      <c r="D31" s="10">
        <v>121</v>
      </c>
      <c r="E31" s="10">
        <v>19</v>
      </c>
      <c r="F31" s="10">
        <v>102</v>
      </c>
      <c r="G31" s="10">
        <v>40</v>
      </c>
      <c r="H31" s="11">
        <v>0.39215686274509803</v>
      </c>
      <c r="I31" s="11">
        <v>0.48192771084337349</v>
      </c>
      <c r="J31" s="10">
        <v>36</v>
      </c>
      <c r="K31" s="11">
        <v>0.35294117647058826</v>
      </c>
      <c r="L31" s="11">
        <v>0.52941176470588236</v>
      </c>
      <c r="M31" s="10">
        <v>22</v>
      </c>
      <c r="N31" s="11">
        <v>0.21568627450980393</v>
      </c>
      <c r="O31" s="11">
        <v>0.53658536585365857</v>
      </c>
      <c r="P31" s="10">
        <v>0</v>
      </c>
      <c r="Q31" s="11">
        <v>0</v>
      </c>
      <c r="R31" s="11"/>
      <c r="S31" s="10">
        <v>0</v>
      </c>
      <c r="T31" s="11">
        <v>0</v>
      </c>
      <c r="U31" s="11"/>
      <c r="V31" s="10">
        <v>0</v>
      </c>
      <c r="W31" s="11">
        <v>0</v>
      </c>
      <c r="X31" s="11">
        <v>0</v>
      </c>
      <c r="Y31" s="11">
        <v>0.5074626865671642</v>
      </c>
    </row>
    <row r="32" spans="1:25" x14ac:dyDescent="0.25">
      <c r="A32" s="12" t="s">
        <v>17</v>
      </c>
      <c r="B32" s="9">
        <v>15870</v>
      </c>
      <c r="C32" s="9">
        <v>139.21052631578948</v>
      </c>
      <c r="D32" s="10">
        <v>114</v>
      </c>
      <c r="E32" s="10">
        <v>21</v>
      </c>
      <c r="F32" s="10">
        <v>93</v>
      </c>
      <c r="G32" s="10">
        <v>66</v>
      </c>
      <c r="H32" s="11">
        <v>0.70967741935483875</v>
      </c>
      <c r="I32" s="11">
        <v>0.69473684210526321</v>
      </c>
      <c r="J32" s="10">
        <v>12</v>
      </c>
      <c r="K32" s="11">
        <v>0.12903225806451613</v>
      </c>
      <c r="L32" s="11">
        <v>0.66666666666666663</v>
      </c>
      <c r="M32" s="10">
        <v>13</v>
      </c>
      <c r="N32" s="11">
        <v>0.13978494623655913</v>
      </c>
      <c r="O32" s="11">
        <v>0.54166666666666663</v>
      </c>
      <c r="P32" s="10">
        <v>0</v>
      </c>
      <c r="Q32" s="11">
        <v>0</v>
      </c>
      <c r="R32" s="11">
        <v>0</v>
      </c>
      <c r="S32" s="10">
        <v>0</v>
      </c>
      <c r="T32" s="11">
        <v>0</v>
      </c>
      <c r="U32" s="11"/>
      <c r="V32" s="10">
        <v>0</v>
      </c>
      <c r="W32" s="11">
        <v>0</v>
      </c>
      <c r="X32" s="11"/>
      <c r="Y32" s="11">
        <v>0.66428571428571426</v>
      </c>
    </row>
    <row r="33" spans="1:25" x14ac:dyDescent="0.25">
      <c r="A33" s="12" t="s">
        <v>18</v>
      </c>
      <c r="B33" s="9">
        <v>11795</v>
      </c>
      <c r="C33" s="9">
        <v>145.61728395061729</v>
      </c>
      <c r="D33" s="10">
        <v>81</v>
      </c>
      <c r="E33" s="10">
        <v>4</v>
      </c>
      <c r="F33" s="10">
        <v>77</v>
      </c>
      <c r="G33" s="10">
        <v>27</v>
      </c>
      <c r="H33" s="11">
        <v>0.35064935064935066</v>
      </c>
      <c r="I33" s="11">
        <v>0.75</v>
      </c>
      <c r="J33" s="10">
        <v>32</v>
      </c>
      <c r="K33" s="11">
        <v>0.41558441558441561</v>
      </c>
      <c r="L33" s="11">
        <v>0.38554216867469882</v>
      </c>
      <c r="M33" s="10">
        <v>14</v>
      </c>
      <c r="N33" s="11">
        <v>0.18181818181818182</v>
      </c>
      <c r="O33" s="11">
        <v>0.60869565217391308</v>
      </c>
      <c r="P33" s="10">
        <v>1</v>
      </c>
      <c r="Q33" s="11">
        <v>1.2987012987012988E-2</v>
      </c>
      <c r="R33" s="11">
        <v>0.5</v>
      </c>
      <c r="S33" s="10">
        <v>0</v>
      </c>
      <c r="T33" s="11">
        <v>0</v>
      </c>
      <c r="U33" s="11"/>
      <c r="V33" s="10">
        <v>0</v>
      </c>
      <c r="W33" s="11">
        <v>0</v>
      </c>
      <c r="X33" s="11"/>
      <c r="Y33" s="11">
        <v>0.50326797385620914</v>
      </c>
    </row>
    <row r="34" spans="1:25" x14ac:dyDescent="0.25">
      <c r="A34" s="12" t="s">
        <v>2</v>
      </c>
      <c r="B34" s="9">
        <v>2935</v>
      </c>
      <c r="C34" s="9">
        <v>195.66666666666666</v>
      </c>
      <c r="D34" s="10">
        <v>15</v>
      </c>
      <c r="E34" s="10">
        <v>1</v>
      </c>
      <c r="F34" s="10">
        <v>14</v>
      </c>
      <c r="G34" s="10">
        <v>5</v>
      </c>
      <c r="H34" s="11">
        <v>0.35714285714285715</v>
      </c>
      <c r="I34" s="11">
        <v>0.17857142857142858</v>
      </c>
      <c r="J34" s="10">
        <v>6</v>
      </c>
      <c r="K34" s="11">
        <v>0.42857142857142855</v>
      </c>
      <c r="L34" s="11">
        <v>0.18181818181818182</v>
      </c>
      <c r="M34" s="10">
        <v>2</v>
      </c>
      <c r="N34" s="11">
        <v>0.14285714285714285</v>
      </c>
      <c r="O34" s="11">
        <v>0.25</v>
      </c>
      <c r="P34" s="10">
        <v>0</v>
      </c>
      <c r="Q34" s="11">
        <v>0</v>
      </c>
      <c r="R34" s="11"/>
      <c r="S34" s="10">
        <v>0</v>
      </c>
      <c r="T34" s="11">
        <v>0</v>
      </c>
      <c r="U34" s="11"/>
      <c r="V34" s="10">
        <v>1</v>
      </c>
      <c r="W34" s="11">
        <v>7.1428571428571425E-2</v>
      </c>
      <c r="X34" s="11">
        <v>1</v>
      </c>
      <c r="Y34" s="11">
        <v>0.17499999999999999</v>
      </c>
    </row>
    <row r="35" spans="1:25" x14ac:dyDescent="0.25">
      <c r="A35" s="12" t="s">
        <v>30</v>
      </c>
      <c r="B35" s="9">
        <v>13515</v>
      </c>
      <c r="C35" s="9">
        <v>162.83132530120483</v>
      </c>
      <c r="D35" s="10">
        <v>83</v>
      </c>
      <c r="E35" s="10">
        <v>8</v>
      </c>
      <c r="F35" s="10">
        <v>75</v>
      </c>
      <c r="G35" s="10">
        <v>45</v>
      </c>
      <c r="H35" s="11">
        <v>0.6</v>
      </c>
      <c r="I35" s="11">
        <v>0.36</v>
      </c>
      <c r="J35" s="10">
        <v>14</v>
      </c>
      <c r="K35" s="11">
        <v>0.18666666666666668</v>
      </c>
      <c r="L35" s="11">
        <v>0.32558139534883723</v>
      </c>
      <c r="M35" s="10">
        <v>13</v>
      </c>
      <c r="N35" s="11">
        <v>0.17333333333333334</v>
      </c>
      <c r="O35" s="11">
        <v>0.25490196078431371</v>
      </c>
      <c r="P35" s="10">
        <v>2</v>
      </c>
      <c r="Q35" s="11">
        <v>2.6666666666666668E-2</v>
      </c>
      <c r="R35" s="11">
        <v>0.66666666666666663</v>
      </c>
      <c r="S35" s="10">
        <v>0</v>
      </c>
      <c r="T35" s="11">
        <v>0</v>
      </c>
      <c r="U35" s="11"/>
      <c r="V35" s="10">
        <v>0</v>
      </c>
      <c r="W35" s="11">
        <v>0</v>
      </c>
      <c r="X35" s="11"/>
      <c r="Y35" s="11">
        <v>0.33482142857142855</v>
      </c>
    </row>
    <row r="36" spans="1:25" x14ac:dyDescent="0.25">
      <c r="A36" s="12" t="s">
        <v>65</v>
      </c>
      <c r="B36" s="9">
        <v>32210</v>
      </c>
      <c r="C36" s="9">
        <v>171.32978723404256</v>
      </c>
      <c r="D36" s="10">
        <v>188</v>
      </c>
      <c r="E36" s="10">
        <v>121</v>
      </c>
      <c r="F36" s="10">
        <v>67</v>
      </c>
      <c r="G36" s="10">
        <v>40</v>
      </c>
      <c r="H36" s="11">
        <v>0.59701492537313428</v>
      </c>
      <c r="I36" s="11">
        <v>0.625</v>
      </c>
      <c r="J36" s="10">
        <v>11</v>
      </c>
      <c r="K36" s="11">
        <v>0.16417910447761194</v>
      </c>
      <c r="L36" s="11">
        <v>0.52380952380952384</v>
      </c>
      <c r="M36" s="10">
        <v>14</v>
      </c>
      <c r="N36" s="11">
        <v>0.20895522388059701</v>
      </c>
      <c r="O36" s="11">
        <v>0.82352941176470584</v>
      </c>
      <c r="P36" s="10">
        <v>2</v>
      </c>
      <c r="Q36" s="11">
        <v>2.9850746268656716E-2</v>
      </c>
      <c r="R36" s="11">
        <v>0.66666666666666663</v>
      </c>
      <c r="S36" s="10">
        <v>0</v>
      </c>
      <c r="T36" s="11">
        <v>0</v>
      </c>
      <c r="U36" s="11"/>
      <c r="V36" s="10">
        <v>0</v>
      </c>
      <c r="W36" s="11">
        <v>0</v>
      </c>
      <c r="X36" s="11"/>
      <c r="Y36" s="11">
        <v>0.63809523809523805</v>
      </c>
    </row>
    <row r="37" spans="1:25" x14ac:dyDescent="0.25">
      <c r="A37" s="19" t="s">
        <v>111</v>
      </c>
      <c r="B37" s="9">
        <v>34960</v>
      </c>
      <c r="C37" s="9">
        <v>185.95744680851064</v>
      </c>
      <c r="D37" s="10">
        <v>188</v>
      </c>
      <c r="E37" s="10">
        <v>13</v>
      </c>
      <c r="F37" s="10">
        <v>175</v>
      </c>
      <c r="G37" s="10">
        <v>122</v>
      </c>
      <c r="H37" s="11">
        <v>0.69714285714285718</v>
      </c>
      <c r="I37" s="11">
        <v>0.59223300970873782</v>
      </c>
      <c r="J37" s="10">
        <v>15</v>
      </c>
      <c r="K37" s="11">
        <v>8.5714285714285715E-2</v>
      </c>
      <c r="L37" s="11">
        <v>0.36585365853658536</v>
      </c>
      <c r="M37" s="10">
        <v>30</v>
      </c>
      <c r="N37" s="11">
        <v>0.17142857142857143</v>
      </c>
      <c r="O37" s="11">
        <v>0.375</v>
      </c>
      <c r="P37" s="10">
        <v>2</v>
      </c>
      <c r="Q37" s="11">
        <v>1.1428571428571429E-2</v>
      </c>
      <c r="R37" s="11">
        <v>0.33333333333333331</v>
      </c>
      <c r="S37" s="10">
        <v>0</v>
      </c>
      <c r="T37" s="11">
        <v>0</v>
      </c>
      <c r="U37" s="11"/>
      <c r="V37" s="10">
        <v>1</v>
      </c>
      <c r="W37" s="11">
        <v>5.7142857142857143E-3</v>
      </c>
      <c r="X37" s="11">
        <v>1</v>
      </c>
      <c r="Y37" s="11">
        <v>0.51470588235294112</v>
      </c>
    </row>
    <row r="38" spans="1:25" x14ac:dyDescent="0.25">
      <c r="A38" s="12" t="s">
        <v>21</v>
      </c>
      <c r="B38" s="9">
        <v>15360</v>
      </c>
      <c r="C38" s="9">
        <v>207.56756756756758</v>
      </c>
      <c r="D38" s="10">
        <v>74</v>
      </c>
      <c r="E38" s="10">
        <v>5</v>
      </c>
      <c r="F38" s="10">
        <v>69</v>
      </c>
      <c r="G38" s="10">
        <v>35</v>
      </c>
      <c r="H38" s="11">
        <v>0.50724637681159424</v>
      </c>
      <c r="I38" s="11">
        <v>0.47945205479452052</v>
      </c>
      <c r="J38" s="10">
        <v>13</v>
      </c>
      <c r="K38" s="11">
        <v>0.18840579710144928</v>
      </c>
      <c r="L38" s="11">
        <v>0.33333333333333331</v>
      </c>
      <c r="M38" s="10">
        <v>19</v>
      </c>
      <c r="N38" s="11">
        <v>0.27536231884057971</v>
      </c>
      <c r="O38" s="11">
        <v>0.37254901960784315</v>
      </c>
      <c r="P38" s="10">
        <v>1</v>
      </c>
      <c r="Q38" s="11">
        <v>1.4492753623188406E-2</v>
      </c>
      <c r="R38" s="11">
        <v>0.5</v>
      </c>
      <c r="S38" s="10">
        <v>0</v>
      </c>
      <c r="T38" s="11">
        <v>0</v>
      </c>
      <c r="U38" s="11"/>
      <c r="V38" s="10">
        <v>0</v>
      </c>
      <c r="W38" s="11">
        <v>0</v>
      </c>
      <c r="X38" s="11">
        <v>0</v>
      </c>
      <c r="Y38" s="11">
        <v>0.40350877192982454</v>
      </c>
    </row>
    <row r="39" spans="1:25" x14ac:dyDescent="0.25">
      <c r="A39" s="19" t="s">
        <v>112</v>
      </c>
      <c r="B39" s="9">
        <v>59910</v>
      </c>
      <c r="C39" s="9">
        <v>215.50359712230215</v>
      </c>
      <c r="D39" s="10">
        <v>278</v>
      </c>
      <c r="E39" s="10">
        <v>19</v>
      </c>
      <c r="F39" s="10">
        <v>259</v>
      </c>
      <c r="G39" s="10">
        <v>211</v>
      </c>
      <c r="H39" s="11">
        <v>0.81467181467181471</v>
      </c>
      <c r="I39" s="11">
        <v>0.80534351145038163</v>
      </c>
      <c r="J39" s="10">
        <v>12</v>
      </c>
      <c r="K39" s="11">
        <v>4.633204633204633E-2</v>
      </c>
      <c r="L39" s="11">
        <v>0.6</v>
      </c>
      <c r="M39" s="10">
        <v>30</v>
      </c>
      <c r="N39" s="11">
        <v>0.11583011583011583</v>
      </c>
      <c r="O39" s="11">
        <v>0.73170731707317072</v>
      </c>
      <c r="P39" s="10">
        <v>4</v>
      </c>
      <c r="Q39" s="11">
        <v>1.5444015444015444E-2</v>
      </c>
      <c r="R39" s="11">
        <v>0.66666666666666663</v>
      </c>
      <c r="S39" s="10">
        <v>0</v>
      </c>
      <c r="T39" s="11">
        <v>0</v>
      </c>
      <c r="U39" s="11"/>
      <c r="V39" s="10">
        <v>1</v>
      </c>
      <c r="W39" s="11">
        <v>3.8610038610038611E-3</v>
      </c>
      <c r="X39" s="11">
        <v>0.33333333333333331</v>
      </c>
      <c r="Y39" s="11">
        <v>0.77313432835820894</v>
      </c>
    </row>
    <row r="40" spans="1:25" x14ac:dyDescent="0.25">
      <c r="A40" s="12" t="s">
        <v>20</v>
      </c>
      <c r="B40" s="9">
        <v>10080</v>
      </c>
      <c r="C40" s="9">
        <v>112</v>
      </c>
      <c r="D40" s="10">
        <v>90</v>
      </c>
      <c r="E40" s="10">
        <v>1</v>
      </c>
      <c r="F40" s="10">
        <v>89</v>
      </c>
      <c r="G40" s="10">
        <v>50</v>
      </c>
      <c r="H40" s="11">
        <v>0.5617977528089888</v>
      </c>
      <c r="I40" s="11">
        <v>0.6097560975609756</v>
      </c>
      <c r="J40" s="10">
        <v>15</v>
      </c>
      <c r="K40" s="11">
        <v>0.16853932584269662</v>
      </c>
      <c r="L40" s="11">
        <v>0.34883720930232559</v>
      </c>
      <c r="M40" s="10">
        <v>23</v>
      </c>
      <c r="N40" s="11">
        <v>0.25842696629213485</v>
      </c>
      <c r="O40" s="11">
        <v>0.53488372093023251</v>
      </c>
      <c r="P40" s="10">
        <v>1</v>
      </c>
      <c r="Q40" s="11">
        <v>1.1235955056179775E-2</v>
      </c>
      <c r="R40" s="11">
        <v>1</v>
      </c>
      <c r="S40" s="10">
        <v>0</v>
      </c>
      <c r="T40" s="11">
        <v>0</v>
      </c>
      <c r="U40" s="11"/>
      <c r="V40" s="10">
        <v>0</v>
      </c>
      <c r="W40" s="11">
        <v>0</v>
      </c>
      <c r="X40" s="11"/>
      <c r="Y40" s="11">
        <v>0.52352941176470591</v>
      </c>
    </row>
    <row r="41" spans="1:25" x14ac:dyDescent="0.25">
      <c r="A41" s="12" t="s">
        <v>47</v>
      </c>
      <c r="B41" s="9">
        <v>114335</v>
      </c>
      <c r="C41" s="9">
        <v>182.93600000000001</v>
      </c>
      <c r="D41" s="10">
        <v>625</v>
      </c>
      <c r="E41" s="10">
        <v>75</v>
      </c>
      <c r="F41" s="10">
        <v>550</v>
      </c>
      <c r="G41" s="10">
        <v>334</v>
      </c>
      <c r="H41" s="11">
        <v>0.6072727272727273</v>
      </c>
      <c r="I41" s="11">
        <v>0.74720357941834448</v>
      </c>
      <c r="J41" s="10">
        <v>126</v>
      </c>
      <c r="K41" s="11">
        <v>0.2290909090909091</v>
      </c>
      <c r="L41" s="11">
        <v>0.65968586387434558</v>
      </c>
      <c r="M41" s="10">
        <v>79</v>
      </c>
      <c r="N41" s="11">
        <v>0.14363636363636365</v>
      </c>
      <c r="O41" s="11">
        <v>0.68695652173913047</v>
      </c>
      <c r="P41" s="10">
        <v>8</v>
      </c>
      <c r="Q41" s="11">
        <v>1.4545454545454545E-2</v>
      </c>
      <c r="R41" s="11">
        <v>0.72727272727272729</v>
      </c>
      <c r="S41" s="10">
        <v>0</v>
      </c>
      <c r="T41" s="11">
        <v>0</v>
      </c>
      <c r="U41" s="11"/>
      <c r="V41" s="10">
        <v>0</v>
      </c>
      <c r="W41" s="11">
        <v>0</v>
      </c>
      <c r="X41" s="11">
        <v>0</v>
      </c>
      <c r="Y41" s="11">
        <v>0.71521456436931075</v>
      </c>
    </row>
    <row r="42" spans="1:25" x14ac:dyDescent="0.25">
      <c r="A42" s="12" t="s">
        <v>13</v>
      </c>
      <c r="B42" s="9">
        <v>34235</v>
      </c>
      <c r="C42" s="9">
        <v>257.40601503759399</v>
      </c>
      <c r="D42" s="10">
        <v>133</v>
      </c>
      <c r="E42" s="10">
        <v>4</v>
      </c>
      <c r="F42" s="10">
        <v>129</v>
      </c>
      <c r="G42" s="10">
        <v>96</v>
      </c>
      <c r="H42" s="11">
        <v>0.7441860465116279</v>
      </c>
      <c r="I42" s="11">
        <v>0.84210526315789469</v>
      </c>
      <c r="J42" s="10">
        <v>11</v>
      </c>
      <c r="K42" s="11">
        <v>8.5271317829457363E-2</v>
      </c>
      <c r="L42" s="11">
        <v>0.7857142857142857</v>
      </c>
      <c r="M42" s="10">
        <v>21</v>
      </c>
      <c r="N42" s="11">
        <v>0.16279069767441862</v>
      </c>
      <c r="O42" s="11">
        <v>0.84</v>
      </c>
      <c r="P42" s="10">
        <v>0</v>
      </c>
      <c r="Q42" s="11">
        <v>0</v>
      </c>
      <c r="R42" s="11"/>
      <c r="S42" s="10">
        <v>0</v>
      </c>
      <c r="T42" s="11">
        <v>0</v>
      </c>
      <c r="U42" s="11"/>
      <c r="V42" s="10">
        <v>1</v>
      </c>
      <c r="W42" s="11">
        <v>7.7519379844961239E-3</v>
      </c>
      <c r="X42" s="11">
        <v>1</v>
      </c>
      <c r="Y42" s="11">
        <v>0.83766233766233766</v>
      </c>
    </row>
    <row r="43" spans="1:25" x14ac:dyDescent="0.25">
      <c r="A43" s="12" t="s">
        <v>14</v>
      </c>
      <c r="B43" s="9">
        <v>4245</v>
      </c>
      <c r="C43" s="9">
        <v>63.35820895522388</v>
      </c>
      <c r="D43" s="10">
        <v>67</v>
      </c>
      <c r="E43" s="10">
        <v>6</v>
      </c>
      <c r="F43" s="10">
        <v>61</v>
      </c>
      <c r="G43" s="10">
        <v>41</v>
      </c>
      <c r="H43" s="11">
        <v>0.67213114754098358</v>
      </c>
      <c r="I43" s="11">
        <v>0.46590909090909088</v>
      </c>
      <c r="J43" s="10">
        <v>9</v>
      </c>
      <c r="K43" s="11">
        <v>0.14754098360655737</v>
      </c>
      <c r="L43" s="11">
        <v>0.39130434782608697</v>
      </c>
      <c r="M43" s="10">
        <v>9</v>
      </c>
      <c r="N43" s="11">
        <v>0.14754098360655737</v>
      </c>
      <c r="O43" s="11">
        <v>0.36</v>
      </c>
      <c r="P43" s="10">
        <v>2</v>
      </c>
      <c r="Q43" s="11">
        <v>3.2786885245901641E-2</v>
      </c>
      <c r="R43" s="11">
        <v>0.5</v>
      </c>
      <c r="S43" s="10">
        <v>0</v>
      </c>
      <c r="T43" s="11">
        <v>0</v>
      </c>
      <c r="U43" s="11"/>
      <c r="V43" s="10">
        <v>0</v>
      </c>
      <c r="W43" s="11">
        <v>0</v>
      </c>
      <c r="X43" s="11"/>
      <c r="Y43" s="11">
        <v>0.42957746478873238</v>
      </c>
    </row>
    <row r="44" spans="1:25" x14ac:dyDescent="0.25">
      <c r="A44" s="12" t="s">
        <v>0</v>
      </c>
      <c r="B44" s="9">
        <v>5345</v>
      </c>
      <c r="C44" s="9">
        <v>113.72340425531915</v>
      </c>
      <c r="D44" s="10">
        <v>47</v>
      </c>
      <c r="E44" s="10">
        <v>3</v>
      </c>
      <c r="F44" s="10">
        <v>44</v>
      </c>
      <c r="G44" s="10">
        <v>26</v>
      </c>
      <c r="H44" s="11">
        <v>0.59090909090909094</v>
      </c>
      <c r="I44" s="11">
        <v>0.63414634146341464</v>
      </c>
      <c r="J44" s="10">
        <v>1</v>
      </c>
      <c r="K44" s="11">
        <v>2.2727272727272728E-2</v>
      </c>
      <c r="L44" s="11">
        <v>7.6923076923076927E-2</v>
      </c>
      <c r="M44" s="10">
        <v>15</v>
      </c>
      <c r="N44" s="11">
        <v>0.34090909090909088</v>
      </c>
      <c r="O44" s="11">
        <v>0.57692307692307687</v>
      </c>
      <c r="P44" s="10">
        <v>0</v>
      </c>
      <c r="Q44" s="11">
        <v>0</v>
      </c>
      <c r="R44" s="11"/>
      <c r="S44" s="10">
        <v>0</v>
      </c>
      <c r="T44" s="11">
        <v>0</v>
      </c>
      <c r="U44" s="11"/>
      <c r="V44" s="10">
        <v>0</v>
      </c>
      <c r="W44" s="11">
        <v>0</v>
      </c>
      <c r="X44" s="11"/>
      <c r="Y44" s="11">
        <v>0.53658536585365857</v>
      </c>
    </row>
    <row r="45" spans="1:25" x14ac:dyDescent="0.25">
      <c r="A45" s="12" t="s">
        <v>39</v>
      </c>
      <c r="B45" s="9">
        <v>33850</v>
      </c>
      <c r="C45" s="9">
        <v>97.270114942528735</v>
      </c>
      <c r="D45" s="10">
        <v>348</v>
      </c>
      <c r="E45" s="10">
        <v>11</v>
      </c>
      <c r="F45" s="10">
        <v>337</v>
      </c>
      <c r="G45" s="10">
        <v>247</v>
      </c>
      <c r="H45" s="11">
        <v>0.73293768545994065</v>
      </c>
      <c r="I45" s="11">
        <v>0.93916349809885935</v>
      </c>
      <c r="J45" s="10">
        <v>47</v>
      </c>
      <c r="K45" s="11">
        <v>0.1394658753709199</v>
      </c>
      <c r="L45" s="11">
        <v>0.94</v>
      </c>
      <c r="M45" s="10">
        <v>41</v>
      </c>
      <c r="N45" s="11">
        <v>0.12166172106824925</v>
      </c>
      <c r="O45" s="11">
        <v>0.91111111111111109</v>
      </c>
      <c r="P45" s="10">
        <v>2</v>
      </c>
      <c r="Q45" s="11">
        <v>5.9347181008902079E-3</v>
      </c>
      <c r="R45" s="11">
        <v>1</v>
      </c>
      <c r="S45" s="10">
        <v>0</v>
      </c>
      <c r="T45" s="11">
        <v>0</v>
      </c>
      <c r="U45" s="11"/>
      <c r="V45" s="10">
        <v>0</v>
      </c>
      <c r="W45" s="11">
        <v>0</v>
      </c>
      <c r="X45" s="11"/>
      <c r="Y45" s="11">
        <v>0.93611111111111112</v>
      </c>
    </row>
    <row r="46" spans="1:25" x14ac:dyDescent="0.25">
      <c r="A46" s="12" t="s">
        <v>8</v>
      </c>
      <c r="B46" s="9">
        <v>14410</v>
      </c>
      <c r="C46" s="9">
        <v>225.15625</v>
      </c>
      <c r="D46" s="10">
        <v>64</v>
      </c>
      <c r="E46" s="10">
        <v>7</v>
      </c>
      <c r="F46" s="10">
        <v>57</v>
      </c>
      <c r="G46" s="10">
        <v>38</v>
      </c>
      <c r="H46" s="11">
        <v>0.66666666666666663</v>
      </c>
      <c r="I46" s="11">
        <v>0.55882352941176472</v>
      </c>
      <c r="J46" s="10">
        <v>2</v>
      </c>
      <c r="K46" s="11">
        <v>3.5087719298245612E-2</v>
      </c>
      <c r="L46" s="11">
        <v>0.1</v>
      </c>
      <c r="M46" s="10">
        <v>12</v>
      </c>
      <c r="N46" s="11">
        <v>0.21052631578947367</v>
      </c>
      <c r="O46" s="11">
        <v>0.48</v>
      </c>
      <c r="P46" s="10">
        <v>2</v>
      </c>
      <c r="Q46" s="11">
        <v>3.5087719298245612E-2</v>
      </c>
      <c r="R46" s="11">
        <v>0.2857142857142857</v>
      </c>
      <c r="S46" s="10">
        <v>0</v>
      </c>
      <c r="T46" s="11">
        <v>0</v>
      </c>
      <c r="U46" s="11"/>
      <c r="V46" s="10">
        <v>0</v>
      </c>
      <c r="W46" s="11">
        <v>0</v>
      </c>
      <c r="X46" s="11"/>
      <c r="Y46" s="11">
        <v>0.46341463414634149</v>
      </c>
    </row>
    <row r="47" spans="1:25" x14ac:dyDescent="0.25">
      <c r="A47" s="19" t="s">
        <v>114</v>
      </c>
      <c r="B47" s="9">
        <v>9245</v>
      </c>
      <c r="C47" s="9">
        <v>188.67346938775509</v>
      </c>
      <c r="D47" s="10">
        <v>49</v>
      </c>
      <c r="E47" s="10">
        <v>6</v>
      </c>
      <c r="F47" s="10">
        <v>43</v>
      </c>
      <c r="G47" s="10">
        <v>27</v>
      </c>
      <c r="H47" s="11">
        <v>0.62790697674418605</v>
      </c>
      <c r="I47" s="11">
        <v>0.39130434782608697</v>
      </c>
      <c r="J47" s="10">
        <v>5</v>
      </c>
      <c r="K47" s="11">
        <v>0.11627906976744186</v>
      </c>
      <c r="L47" s="11">
        <v>0.22727272727272727</v>
      </c>
      <c r="M47" s="10">
        <v>8</v>
      </c>
      <c r="N47" s="11">
        <v>0.18604651162790697</v>
      </c>
      <c r="O47" s="11">
        <v>0.17777777777777778</v>
      </c>
      <c r="P47" s="10">
        <v>2</v>
      </c>
      <c r="Q47" s="11">
        <v>4.6511627906976744E-2</v>
      </c>
      <c r="R47" s="11">
        <v>0.2857142857142857</v>
      </c>
      <c r="S47" s="10">
        <v>0</v>
      </c>
      <c r="T47" s="11">
        <v>0</v>
      </c>
      <c r="U47" s="11"/>
      <c r="V47" s="10">
        <v>0</v>
      </c>
      <c r="W47" s="11">
        <v>0</v>
      </c>
      <c r="X47" s="11"/>
      <c r="Y47" s="11">
        <v>0.2986111111111111</v>
      </c>
    </row>
    <row r="48" spans="1:25" x14ac:dyDescent="0.25">
      <c r="A48" s="12" t="s">
        <v>4</v>
      </c>
      <c r="B48" s="9">
        <v>19580</v>
      </c>
      <c r="C48" s="9">
        <v>222.5</v>
      </c>
      <c r="D48" s="10">
        <v>88</v>
      </c>
      <c r="E48" s="10">
        <v>3</v>
      </c>
      <c r="F48" s="10">
        <v>85</v>
      </c>
      <c r="G48" s="10">
        <v>65</v>
      </c>
      <c r="H48" s="11">
        <v>0.76470588235294112</v>
      </c>
      <c r="I48" s="11">
        <v>0.8441558441558441</v>
      </c>
      <c r="J48" s="10">
        <v>7</v>
      </c>
      <c r="K48" s="11">
        <v>8.2352941176470587E-2</v>
      </c>
      <c r="L48" s="11">
        <v>0.77777777777777779</v>
      </c>
      <c r="M48" s="10">
        <v>12</v>
      </c>
      <c r="N48" s="11">
        <v>0.14117647058823529</v>
      </c>
      <c r="O48" s="11">
        <v>0.66666666666666663</v>
      </c>
      <c r="P48" s="10">
        <v>1</v>
      </c>
      <c r="Q48" s="11">
        <v>1.1764705882352941E-2</v>
      </c>
      <c r="R48" s="11">
        <v>1</v>
      </c>
      <c r="S48" s="10">
        <v>0</v>
      </c>
      <c r="T48" s="11">
        <v>0</v>
      </c>
      <c r="U48" s="11"/>
      <c r="V48" s="10">
        <v>0</v>
      </c>
      <c r="W48" s="11">
        <v>0</v>
      </c>
      <c r="X48" s="11"/>
      <c r="Y48" s="11">
        <v>0.80952380952380953</v>
      </c>
    </row>
    <row r="49" spans="1:25" ht="24" x14ac:dyDescent="0.25">
      <c r="A49" s="19" t="s">
        <v>33</v>
      </c>
      <c r="B49" s="9">
        <v>56810</v>
      </c>
      <c r="C49" s="9">
        <v>234.75206611570249</v>
      </c>
      <c r="D49" s="10">
        <v>242</v>
      </c>
      <c r="E49" s="10">
        <v>51</v>
      </c>
      <c r="F49" s="10">
        <v>191</v>
      </c>
      <c r="G49" s="10">
        <v>99</v>
      </c>
      <c r="H49" s="11">
        <v>0.51832460732984298</v>
      </c>
      <c r="I49" s="11">
        <v>0.76744186046511631</v>
      </c>
      <c r="J49" s="10">
        <v>49</v>
      </c>
      <c r="K49" s="11">
        <v>0.25654450261780104</v>
      </c>
      <c r="L49" s="11">
        <v>0.66216216216216217</v>
      </c>
      <c r="M49" s="10">
        <v>35</v>
      </c>
      <c r="N49" s="11">
        <v>0.18324607329842932</v>
      </c>
      <c r="O49" s="11">
        <v>0.83333333333333337</v>
      </c>
      <c r="P49" s="10">
        <v>6</v>
      </c>
      <c r="Q49" s="11">
        <v>3.1413612565445025E-2</v>
      </c>
      <c r="R49" s="11">
        <v>0.75</v>
      </c>
      <c r="S49" s="10">
        <v>0</v>
      </c>
      <c r="T49" s="11">
        <v>0</v>
      </c>
      <c r="U49" s="11"/>
      <c r="V49" s="10">
        <v>1</v>
      </c>
      <c r="W49" s="11">
        <v>5.235602094240838E-3</v>
      </c>
      <c r="X49" s="11">
        <v>1</v>
      </c>
      <c r="Y49" s="11">
        <v>0.74901960784313726</v>
      </c>
    </row>
    <row r="50" spans="1:25" x14ac:dyDescent="0.25">
      <c r="A50" s="12" t="s">
        <v>10</v>
      </c>
      <c r="B50" s="9">
        <v>38215</v>
      </c>
      <c r="C50" s="9">
        <v>300.90551181102364</v>
      </c>
      <c r="D50" s="10">
        <v>127</v>
      </c>
      <c r="E50" s="10">
        <v>0</v>
      </c>
      <c r="F50" s="10">
        <v>127</v>
      </c>
      <c r="G50" s="10">
        <v>104</v>
      </c>
      <c r="H50" s="11">
        <v>0.81889763779527558</v>
      </c>
      <c r="I50" s="11">
        <v>0.94545454545454544</v>
      </c>
      <c r="J50" s="10">
        <v>9</v>
      </c>
      <c r="K50" s="11">
        <v>7.0866141732283464E-2</v>
      </c>
      <c r="L50" s="11">
        <v>0.81818181818181823</v>
      </c>
      <c r="M50" s="10">
        <v>12</v>
      </c>
      <c r="N50" s="11">
        <v>9.4488188976377951E-2</v>
      </c>
      <c r="O50" s="11">
        <v>0.75</v>
      </c>
      <c r="P50" s="10">
        <v>1</v>
      </c>
      <c r="Q50" s="11">
        <v>7.874015748031496E-3</v>
      </c>
      <c r="R50" s="11">
        <v>1</v>
      </c>
      <c r="S50" s="10">
        <v>0</v>
      </c>
      <c r="T50" s="11">
        <v>0</v>
      </c>
      <c r="U50" s="11"/>
      <c r="V50" s="10">
        <v>0</v>
      </c>
      <c r="W50" s="11">
        <v>0</v>
      </c>
      <c r="X50" s="11"/>
      <c r="Y50" s="11">
        <v>0.91366906474820142</v>
      </c>
    </row>
    <row r="51" spans="1:25" x14ac:dyDescent="0.25">
      <c r="A51" s="12" t="s">
        <v>1</v>
      </c>
      <c r="B51" s="9">
        <v>7230</v>
      </c>
      <c r="C51" s="9">
        <v>180.75</v>
      </c>
      <c r="D51" s="10">
        <v>40</v>
      </c>
      <c r="E51" s="10">
        <v>2</v>
      </c>
      <c r="F51" s="10">
        <v>38</v>
      </c>
      <c r="G51" s="10">
        <v>21</v>
      </c>
      <c r="H51" s="11">
        <v>0.55263157894736847</v>
      </c>
      <c r="I51" s="11">
        <v>0.52500000000000002</v>
      </c>
      <c r="J51" s="10">
        <v>9</v>
      </c>
      <c r="K51" s="11">
        <v>0.23684210526315788</v>
      </c>
      <c r="L51" s="11">
        <v>0.34615384615384615</v>
      </c>
      <c r="M51" s="10">
        <v>8</v>
      </c>
      <c r="N51" s="11">
        <v>0.21052631578947367</v>
      </c>
      <c r="O51" s="11">
        <v>0.34782608695652173</v>
      </c>
      <c r="P51" s="10">
        <v>0</v>
      </c>
      <c r="Q51" s="11">
        <v>0</v>
      </c>
      <c r="R51" s="11">
        <v>0</v>
      </c>
      <c r="S51" s="10">
        <v>0</v>
      </c>
      <c r="T51" s="11">
        <v>0</v>
      </c>
      <c r="U51" s="11"/>
      <c r="V51" s="10">
        <v>0</v>
      </c>
      <c r="W51" s="11">
        <v>0</v>
      </c>
      <c r="X51" s="11"/>
      <c r="Y51" s="11">
        <v>0.41304347826086957</v>
      </c>
    </row>
    <row r="52" spans="1:25" s="8" customFormat="1" x14ac:dyDescent="0.25">
      <c r="A52" s="16" t="s">
        <v>66</v>
      </c>
      <c r="B52" s="17">
        <f>SUM(B2:B51)</f>
        <v>1599440</v>
      </c>
      <c r="C52" s="17">
        <f>+B52/D52</f>
        <v>192.75006025548325</v>
      </c>
      <c r="D52" s="6">
        <f>SUM(D2:D51)</f>
        <v>8298</v>
      </c>
      <c r="E52" s="6">
        <f t="shared" ref="E52:G52" si="0">SUM(E2:E51)</f>
        <v>1018</v>
      </c>
      <c r="F52" s="6">
        <f t="shared" si="0"/>
        <v>7280</v>
      </c>
      <c r="G52" s="6">
        <f t="shared" si="0"/>
        <v>4643</v>
      </c>
      <c r="H52" s="7">
        <f>+G52/F52</f>
        <v>0.63777472527472523</v>
      </c>
      <c r="I52" s="7">
        <f>+G52/7028</f>
        <v>0.66064314171883898</v>
      </c>
      <c r="J52" s="6">
        <f>SUM(J2:J51)</f>
        <v>1091</v>
      </c>
      <c r="K52" s="7">
        <f>+J52/F52</f>
        <v>0.14986263736263736</v>
      </c>
      <c r="L52" s="7">
        <f>+J52/2227</f>
        <v>0.48989672204759765</v>
      </c>
      <c r="M52" s="6">
        <f>SUM(M2:M51)</f>
        <v>1319</v>
      </c>
      <c r="N52" s="7">
        <f>+M52/F52</f>
        <v>0.18118131868131868</v>
      </c>
      <c r="O52" s="7">
        <f>+M52/2326</f>
        <v>0.56706792777300086</v>
      </c>
      <c r="P52" s="6">
        <f>SUM(P2:P51)</f>
        <v>122</v>
      </c>
      <c r="Q52" s="7">
        <f>+P52/F52</f>
        <v>1.6758241758241758E-2</v>
      </c>
      <c r="R52" s="7">
        <f>+P52/218</f>
        <v>0.55963302752293576</v>
      </c>
      <c r="S52" s="6">
        <f>SUM(S2:S51)</f>
        <v>4</v>
      </c>
      <c r="T52" s="7">
        <f>+S52/F52</f>
        <v>5.4945054945054945E-4</v>
      </c>
      <c r="U52" s="7">
        <f>+S52/5</f>
        <v>0.8</v>
      </c>
      <c r="V52" s="6">
        <f>SUM(V2:V51)</f>
        <v>10</v>
      </c>
      <c r="W52" s="7">
        <f>+V52/F52</f>
        <v>1.3736263736263737E-3</v>
      </c>
      <c r="X52" s="7">
        <f>+V52/23</f>
        <v>0.43478260869565216</v>
      </c>
      <c r="Y52" s="7"/>
    </row>
    <row r="54" spans="1:25" x14ac:dyDescent="0.25">
      <c r="A54" s="25" t="s">
        <v>97</v>
      </c>
      <c r="B54" s="25"/>
      <c r="C54" s="25"/>
      <c r="D54" s="25"/>
      <c r="E54" s="25"/>
      <c r="F54" s="25"/>
      <c r="G54" s="25"/>
      <c r="H54" s="25"/>
      <c r="I54" s="25"/>
      <c r="J54" s="25"/>
      <c r="K54" s="23"/>
      <c r="L54" s="23"/>
      <c r="M54" s="23"/>
      <c r="N54" s="23"/>
      <c r="O54" s="23"/>
      <c r="P54" s="23"/>
    </row>
    <row r="55" spans="1:25" ht="10.5" customHeight="1" x14ac:dyDescent="0.25">
      <c r="A55" s="26" t="s">
        <v>120</v>
      </c>
      <c r="B55" s="26"/>
      <c r="C55" s="26"/>
      <c r="D55" s="26"/>
      <c r="E55" s="26"/>
      <c r="F55" s="26"/>
      <c r="G55" s="26"/>
      <c r="H55" s="26"/>
      <c r="I55" s="26"/>
      <c r="J55" s="26"/>
      <c r="K55" s="21"/>
      <c r="L55" s="21"/>
      <c r="M55" s="21"/>
      <c r="N55" s="21"/>
      <c r="O55" s="20"/>
      <c r="P55" s="20"/>
    </row>
    <row r="56" spans="1:25" x14ac:dyDescent="0.25">
      <c r="A56" s="26"/>
      <c r="B56" s="26"/>
      <c r="C56" s="26"/>
      <c r="D56" s="26"/>
      <c r="E56" s="26"/>
      <c r="F56" s="26"/>
      <c r="G56" s="26"/>
      <c r="H56" s="26"/>
      <c r="I56" s="26"/>
      <c r="J56" s="26"/>
      <c r="K56" s="23"/>
      <c r="L56" s="23"/>
      <c r="M56" s="23"/>
      <c r="N56" s="23"/>
      <c r="O56" s="20"/>
      <c r="P56" s="20"/>
    </row>
    <row r="57" spans="1:25" ht="15" customHeight="1" x14ac:dyDescent="0.25">
      <c r="A57" s="27" t="s">
        <v>117</v>
      </c>
      <c r="B57" s="27"/>
      <c r="C57" s="27"/>
      <c r="D57" s="27"/>
      <c r="E57" s="27"/>
      <c r="F57" s="27"/>
      <c r="G57" s="27"/>
      <c r="H57" s="27"/>
      <c r="I57" s="27"/>
      <c r="J57" s="27"/>
      <c r="K57" s="20"/>
      <c r="L57" s="20"/>
      <c r="M57" s="20"/>
      <c r="N57" s="20"/>
      <c r="O57" s="20"/>
      <c r="P57" s="20"/>
    </row>
    <row r="58" spans="1:25" x14ac:dyDescent="0.25">
      <c r="A58" s="27"/>
      <c r="B58" s="27"/>
      <c r="C58" s="27"/>
      <c r="D58" s="27"/>
      <c r="E58" s="27"/>
      <c r="F58" s="27"/>
      <c r="G58" s="27"/>
      <c r="H58" s="27"/>
      <c r="I58" s="27"/>
      <c r="J58" s="27"/>
      <c r="K58" s="20"/>
      <c r="L58" s="20"/>
      <c r="M58" s="20"/>
      <c r="N58" s="20"/>
      <c r="O58" s="20"/>
      <c r="P58" s="20"/>
    </row>
    <row r="59" spans="1:25" x14ac:dyDescent="0.25">
      <c r="A59" s="27"/>
      <c r="B59" s="27"/>
      <c r="C59" s="27"/>
      <c r="D59" s="27"/>
      <c r="E59" s="27"/>
      <c r="F59" s="27"/>
      <c r="G59" s="27"/>
      <c r="H59" s="27"/>
      <c r="I59" s="27"/>
      <c r="J59" s="27"/>
      <c r="K59" s="20"/>
      <c r="L59" s="20"/>
      <c r="M59" s="20"/>
      <c r="N59" s="20"/>
      <c r="O59" s="20"/>
      <c r="P59" s="20"/>
    </row>
    <row r="60" spans="1:25" ht="17.25" customHeight="1" x14ac:dyDescent="0.25">
      <c r="A60" s="27"/>
      <c r="B60" s="27"/>
      <c r="C60" s="27"/>
      <c r="D60" s="27"/>
      <c r="E60" s="27"/>
      <c r="F60" s="27"/>
      <c r="G60" s="27"/>
      <c r="H60" s="27"/>
      <c r="I60" s="27"/>
      <c r="J60" s="27"/>
      <c r="K60" s="20"/>
      <c r="L60" s="20"/>
      <c r="M60" s="20"/>
      <c r="N60" s="20"/>
      <c r="O60" s="20"/>
      <c r="P60" s="20"/>
    </row>
    <row r="61" spans="1:25" ht="17.25" customHeight="1" x14ac:dyDescent="0.25">
      <c r="A61" s="27"/>
      <c r="B61" s="27"/>
      <c r="C61" s="27"/>
      <c r="D61" s="27"/>
      <c r="E61" s="27"/>
      <c r="F61" s="27"/>
      <c r="G61" s="27"/>
      <c r="H61" s="27"/>
      <c r="I61" s="27"/>
      <c r="J61" s="27"/>
      <c r="K61" s="20"/>
      <c r="L61" s="20"/>
      <c r="M61" s="20"/>
      <c r="N61" s="20"/>
      <c r="O61" s="20"/>
      <c r="P61" s="20"/>
    </row>
    <row r="62" spans="1:25" ht="17.25" customHeight="1" x14ac:dyDescent="0.25">
      <c r="A62" s="27"/>
      <c r="B62" s="27"/>
      <c r="C62" s="27"/>
      <c r="D62" s="27"/>
      <c r="E62" s="27"/>
      <c r="F62" s="27"/>
      <c r="G62" s="27"/>
      <c r="H62" s="27"/>
      <c r="I62" s="27"/>
      <c r="J62" s="27"/>
      <c r="K62" s="23"/>
      <c r="L62" s="23"/>
      <c r="M62" s="23"/>
      <c r="N62" s="23"/>
      <c r="O62" s="20"/>
      <c r="P62" s="20"/>
    </row>
    <row r="63" spans="1:25" ht="15" customHeight="1" x14ac:dyDescent="0.25">
      <c r="A63" s="27" t="s">
        <v>118</v>
      </c>
      <c r="B63" s="27"/>
      <c r="C63" s="27"/>
      <c r="D63" s="27"/>
      <c r="E63" s="27"/>
      <c r="F63" s="27"/>
      <c r="G63" s="27"/>
      <c r="H63" s="27"/>
      <c r="I63" s="27"/>
      <c r="J63" s="27"/>
      <c r="K63" s="20"/>
      <c r="L63" s="20"/>
      <c r="M63" s="20"/>
      <c r="N63" s="20"/>
      <c r="O63" s="22"/>
      <c r="P63" s="22"/>
    </row>
    <row r="64" spans="1:25" x14ac:dyDescent="0.25">
      <c r="A64" s="27"/>
      <c r="B64" s="27"/>
      <c r="C64" s="27"/>
      <c r="D64" s="27"/>
      <c r="E64" s="27"/>
      <c r="F64" s="27"/>
      <c r="G64" s="27"/>
      <c r="H64" s="27"/>
      <c r="I64" s="27"/>
      <c r="J64" s="27"/>
      <c r="K64" s="20"/>
      <c r="L64" s="20"/>
      <c r="M64" s="20"/>
      <c r="N64" s="20"/>
      <c r="O64" s="22"/>
      <c r="P64" s="22"/>
    </row>
    <row r="65" spans="1:14" x14ac:dyDescent="0.25">
      <c r="A65" s="27"/>
      <c r="B65" s="27"/>
      <c r="C65" s="27"/>
      <c r="D65" s="27"/>
      <c r="E65" s="27"/>
      <c r="F65" s="27"/>
      <c r="G65" s="27"/>
      <c r="H65" s="27"/>
      <c r="I65" s="27"/>
      <c r="J65" s="27"/>
      <c r="K65" s="20"/>
      <c r="L65" s="20"/>
      <c r="M65" s="20"/>
      <c r="N65" s="20"/>
    </row>
    <row r="66" spans="1:14" x14ac:dyDescent="0.25">
      <c r="A66" s="27"/>
      <c r="B66" s="27"/>
      <c r="C66" s="27"/>
      <c r="D66" s="27"/>
      <c r="E66" s="27"/>
      <c r="F66" s="27"/>
      <c r="G66" s="27"/>
      <c r="H66" s="27"/>
      <c r="I66" s="27"/>
      <c r="J66" s="27"/>
      <c r="K66" s="23"/>
      <c r="L66" s="23"/>
      <c r="M66" s="23"/>
      <c r="N66" s="23"/>
    </row>
    <row r="67" spans="1:14" ht="12" customHeight="1" x14ac:dyDescent="0.25">
      <c r="A67" s="28" t="s">
        <v>116</v>
      </c>
      <c r="B67" s="28"/>
      <c r="C67" s="28"/>
      <c r="D67" s="28"/>
      <c r="E67" s="28"/>
      <c r="F67" s="28"/>
      <c r="G67" s="28"/>
      <c r="H67" s="28"/>
      <c r="I67" s="28"/>
      <c r="J67" s="28"/>
      <c r="K67" s="22"/>
      <c r="L67" s="22"/>
      <c r="M67" s="22"/>
      <c r="N67" s="22"/>
    </row>
    <row r="68" spans="1:14" x14ac:dyDescent="0.25">
      <c r="A68" s="28"/>
      <c r="B68" s="28"/>
      <c r="C68" s="28"/>
      <c r="D68" s="28"/>
      <c r="E68" s="28"/>
      <c r="F68" s="28"/>
      <c r="G68" s="28"/>
      <c r="H68" s="28"/>
      <c r="I68" s="28"/>
      <c r="J68" s="28"/>
      <c r="K68" s="22"/>
      <c r="L68" s="22"/>
      <c r="M68" s="22"/>
      <c r="N68" s="22"/>
    </row>
    <row r="71" spans="1:14" x14ac:dyDescent="0.25">
      <c r="A71"/>
    </row>
    <row r="72" spans="1:14" x14ac:dyDescent="0.25">
      <c r="A72"/>
    </row>
    <row r="73" spans="1:14" x14ac:dyDescent="0.25">
      <c r="A73"/>
    </row>
    <row r="74" spans="1:14" x14ac:dyDescent="0.25">
      <c r="A74"/>
    </row>
    <row r="75" spans="1:14" x14ac:dyDescent="0.25">
      <c r="A75"/>
    </row>
    <row r="76" spans="1:14" x14ac:dyDescent="0.25">
      <c r="A76"/>
    </row>
    <row r="77" spans="1:14" x14ac:dyDescent="0.25">
      <c r="A77"/>
    </row>
    <row r="78" spans="1:14" x14ac:dyDescent="0.25">
      <c r="A78"/>
    </row>
    <row r="79" spans="1:14" x14ac:dyDescent="0.25">
      <c r="A79"/>
    </row>
    <row r="80" spans="1:14" x14ac:dyDescent="0.25">
      <c r="A80"/>
    </row>
    <row r="81" spans="1:1" x14ac:dyDescent="0.25">
      <c r="A81"/>
    </row>
  </sheetData>
  <sortState xmlns:xlrd2="http://schemas.microsoft.com/office/spreadsheetml/2017/richdata2" ref="A2:Y51">
    <sortCondition ref="A2:A51"/>
  </sortState>
  <mergeCells count="5">
    <mergeCell ref="A54:J54"/>
    <mergeCell ref="A55:J56"/>
    <mergeCell ref="A57:J62"/>
    <mergeCell ref="A63:J66"/>
    <mergeCell ref="A67:J68"/>
  </mergeCells>
  <pageMargins left="0.45" right="0.45" top="0.5" bottom="0.5" header="0.3" footer="0.3"/>
  <pageSetup paperSize="3" orientation="landscape" r:id="rId1"/>
  <headerFooter>
    <oddHeader>&amp;C&amp;"Arial,Bold"Lake County Top Mortgage Lenders (HMDA 2024)</oddHeader>
    <oddFooter>&amp;C&amp;"Arial,Regular"&amp;10Page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502B1-A8E6-4298-8169-42000D3BA829}">
  <dimension ref="A1:X60"/>
  <sheetViews>
    <sheetView tabSelected="1" zoomScaleNormal="100" workbookViewId="0">
      <pane ySplit="1" topLeftCell="A45" activePane="bottomLeft" state="frozen"/>
      <selection pane="bottomLeft" activeCell="A52" sqref="A52"/>
    </sheetView>
  </sheetViews>
  <sheetFormatPr defaultRowHeight="15" x14ac:dyDescent="0.25"/>
  <cols>
    <col min="1" max="1" width="40.140625" customWidth="1"/>
    <col min="2" max="2" width="10.7109375" customWidth="1"/>
    <col min="5" max="5" width="10" customWidth="1"/>
  </cols>
  <sheetData>
    <row r="1" spans="1:24" ht="64.5" x14ac:dyDescent="0.25">
      <c r="A1" s="18" t="s">
        <v>96</v>
      </c>
      <c r="B1" s="5" t="s">
        <v>51</v>
      </c>
      <c r="C1" s="5" t="s">
        <v>79</v>
      </c>
      <c r="D1" s="5" t="s">
        <v>80</v>
      </c>
      <c r="E1" s="5" t="s">
        <v>81</v>
      </c>
      <c r="F1" s="5" t="s">
        <v>82</v>
      </c>
      <c r="G1" s="5" t="s">
        <v>52</v>
      </c>
      <c r="H1" s="5" t="s">
        <v>83</v>
      </c>
      <c r="I1" s="5" t="s">
        <v>84</v>
      </c>
      <c r="J1" s="5" t="s">
        <v>54</v>
      </c>
      <c r="K1" s="5" t="s">
        <v>85</v>
      </c>
      <c r="L1" s="5" t="s">
        <v>86</v>
      </c>
      <c r="M1" s="5" t="s">
        <v>56</v>
      </c>
      <c r="N1" s="5" t="s">
        <v>87</v>
      </c>
      <c r="O1" s="5" t="s">
        <v>88</v>
      </c>
      <c r="P1" s="5" t="s">
        <v>58</v>
      </c>
      <c r="Q1" s="5" t="s">
        <v>89</v>
      </c>
      <c r="R1" s="5" t="s">
        <v>90</v>
      </c>
      <c r="S1" s="5" t="s">
        <v>60</v>
      </c>
      <c r="T1" s="5" t="s">
        <v>91</v>
      </c>
      <c r="U1" s="5" t="s">
        <v>92</v>
      </c>
      <c r="V1" s="5" t="s">
        <v>62</v>
      </c>
      <c r="W1" s="5" t="s">
        <v>93</v>
      </c>
      <c r="X1" s="5" t="s">
        <v>94</v>
      </c>
    </row>
    <row r="2" spans="1:24" x14ac:dyDescent="0.25">
      <c r="A2" s="19" t="s">
        <v>25</v>
      </c>
      <c r="B2" s="1">
        <v>215</v>
      </c>
      <c r="C2" s="2">
        <v>128</v>
      </c>
      <c r="D2" s="2">
        <v>11</v>
      </c>
      <c r="E2" s="1">
        <v>117</v>
      </c>
      <c r="F2" s="3">
        <v>0.54418604651162794</v>
      </c>
      <c r="G2" s="2">
        <v>92</v>
      </c>
      <c r="H2" s="1">
        <v>50</v>
      </c>
      <c r="I2" s="3">
        <v>0.54347826086956519</v>
      </c>
      <c r="J2" s="2">
        <v>52</v>
      </c>
      <c r="K2" s="1">
        <v>28</v>
      </c>
      <c r="L2" s="3">
        <v>0.53846153846153844</v>
      </c>
      <c r="M2" s="1">
        <v>54</v>
      </c>
      <c r="N2" s="1">
        <v>29</v>
      </c>
      <c r="O2" s="3">
        <v>0.53703703703703709</v>
      </c>
      <c r="P2" s="2">
        <v>0</v>
      </c>
      <c r="Q2" s="1">
        <v>0</v>
      </c>
      <c r="R2" s="3"/>
      <c r="S2" s="1">
        <v>0</v>
      </c>
      <c r="T2" s="1">
        <v>0</v>
      </c>
      <c r="U2" s="3"/>
      <c r="V2" s="1">
        <v>2</v>
      </c>
      <c r="W2" s="1">
        <v>1</v>
      </c>
      <c r="X2" s="3">
        <v>0.5</v>
      </c>
    </row>
    <row r="3" spans="1:24" x14ac:dyDescent="0.25">
      <c r="A3" s="19" t="s">
        <v>7</v>
      </c>
      <c r="B3" s="1">
        <v>116</v>
      </c>
      <c r="C3" s="2">
        <v>4</v>
      </c>
      <c r="D3" s="2">
        <v>1</v>
      </c>
      <c r="E3" s="1">
        <v>3</v>
      </c>
      <c r="F3" s="3">
        <v>2.5862068965517241E-2</v>
      </c>
      <c r="G3" s="2">
        <v>94</v>
      </c>
      <c r="H3" s="1">
        <v>1</v>
      </c>
      <c r="I3" s="3">
        <v>1.0638297872340425E-2</v>
      </c>
      <c r="J3" s="2">
        <v>6</v>
      </c>
      <c r="K3" s="1">
        <v>2</v>
      </c>
      <c r="L3" s="3">
        <v>0.33333333333333331</v>
      </c>
      <c r="M3" s="1">
        <v>16</v>
      </c>
      <c r="N3" s="1">
        <v>0</v>
      </c>
      <c r="O3" s="3">
        <v>0</v>
      </c>
      <c r="P3" s="2">
        <v>0</v>
      </c>
      <c r="Q3" s="1">
        <v>0</v>
      </c>
      <c r="R3" s="3"/>
      <c r="S3" s="1">
        <v>0</v>
      </c>
      <c r="T3" s="1">
        <v>0</v>
      </c>
      <c r="U3" s="3"/>
      <c r="V3" s="1">
        <v>0</v>
      </c>
      <c r="W3" s="1">
        <v>0</v>
      </c>
      <c r="X3" s="3"/>
    </row>
    <row r="4" spans="1:24" ht="24" x14ac:dyDescent="0.25">
      <c r="A4" s="19" t="s">
        <v>3</v>
      </c>
      <c r="B4" s="1">
        <v>101</v>
      </c>
      <c r="C4" s="2">
        <v>4</v>
      </c>
      <c r="D4" s="2">
        <v>0</v>
      </c>
      <c r="E4" s="1">
        <v>4</v>
      </c>
      <c r="F4" s="3">
        <v>3.9603960396039604E-2</v>
      </c>
      <c r="G4" s="2">
        <v>29</v>
      </c>
      <c r="H4" s="1">
        <v>0</v>
      </c>
      <c r="I4" s="3">
        <v>0</v>
      </c>
      <c r="J4" s="2">
        <v>28</v>
      </c>
      <c r="K4" s="1">
        <v>2</v>
      </c>
      <c r="L4" s="3">
        <v>7.1428571428571425E-2</v>
      </c>
      <c r="M4" s="1">
        <v>43</v>
      </c>
      <c r="N4" s="1">
        <v>2</v>
      </c>
      <c r="O4" s="3">
        <v>4.6511627906976744E-2</v>
      </c>
      <c r="P4" s="2">
        <v>0</v>
      </c>
      <c r="Q4" s="1">
        <v>0</v>
      </c>
      <c r="R4" s="3"/>
      <c r="S4" s="1">
        <v>0</v>
      </c>
      <c r="T4" s="1">
        <v>0</v>
      </c>
      <c r="U4" s="3"/>
      <c r="V4" s="1">
        <v>0</v>
      </c>
      <c r="W4" s="1">
        <v>0</v>
      </c>
      <c r="X4" s="3"/>
    </row>
    <row r="5" spans="1:24" x14ac:dyDescent="0.25">
      <c r="A5" s="19" t="s">
        <v>29</v>
      </c>
      <c r="B5" s="1">
        <v>67</v>
      </c>
      <c r="C5" s="2">
        <v>171</v>
      </c>
      <c r="D5" s="2">
        <v>125</v>
      </c>
      <c r="E5" s="1">
        <v>46</v>
      </c>
      <c r="F5" s="3">
        <v>0.68656716417910446</v>
      </c>
      <c r="G5" s="2">
        <v>36</v>
      </c>
      <c r="H5" s="1">
        <v>25</v>
      </c>
      <c r="I5" s="3">
        <v>0.69444444444444442</v>
      </c>
      <c r="J5" s="2">
        <v>16</v>
      </c>
      <c r="K5" s="1">
        <v>8</v>
      </c>
      <c r="L5" s="3">
        <v>0.5</v>
      </c>
      <c r="M5" s="1">
        <v>10</v>
      </c>
      <c r="N5" s="1">
        <v>9</v>
      </c>
      <c r="O5" s="3">
        <v>0.9</v>
      </c>
      <c r="P5" s="2">
        <v>3</v>
      </c>
      <c r="Q5" s="1">
        <v>2</v>
      </c>
      <c r="R5" s="3">
        <v>0.66666666666666663</v>
      </c>
      <c r="S5" s="1">
        <v>0</v>
      </c>
      <c r="T5" s="1">
        <v>0</v>
      </c>
      <c r="U5" s="3"/>
      <c r="V5" s="1">
        <v>1</v>
      </c>
      <c r="W5" s="1">
        <v>1</v>
      </c>
      <c r="X5" s="3">
        <v>1</v>
      </c>
    </row>
    <row r="6" spans="1:24" x14ac:dyDescent="0.25">
      <c r="A6" s="19" t="s">
        <v>6</v>
      </c>
      <c r="B6" s="1">
        <v>112</v>
      </c>
      <c r="C6" s="2">
        <v>58</v>
      </c>
      <c r="D6" s="2">
        <v>8</v>
      </c>
      <c r="E6" s="1">
        <v>50</v>
      </c>
      <c r="F6" s="3">
        <v>0.44642857142857145</v>
      </c>
      <c r="G6" s="2">
        <v>57</v>
      </c>
      <c r="H6" s="1">
        <v>23</v>
      </c>
      <c r="I6" s="3">
        <v>0.40350877192982454</v>
      </c>
      <c r="J6" s="2">
        <v>21</v>
      </c>
      <c r="K6" s="1">
        <v>8</v>
      </c>
      <c r="L6" s="3">
        <v>0.38095238095238093</v>
      </c>
      <c r="M6" s="1">
        <v>28</v>
      </c>
      <c r="N6" s="1">
        <v>14</v>
      </c>
      <c r="O6" s="3">
        <v>0.5</v>
      </c>
      <c r="P6" s="2">
        <v>2</v>
      </c>
      <c r="Q6" s="1">
        <v>2</v>
      </c>
      <c r="R6" s="3">
        <v>1</v>
      </c>
      <c r="S6" s="1">
        <v>0</v>
      </c>
      <c r="T6" s="1">
        <v>0</v>
      </c>
      <c r="U6" s="3"/>
      <c r="V6" s="1">
        <v>1</v>
      </c>
      <c r="W6" s="1">
        <v>1</v>
      </c>
      <c r="X6" s="3">
        <v>1</v>
      </c>
    </row>
    <row r="7" spans="1:24" x14ac:dyDescent="0.25">
      <c r="A7" s="19" t="s">
        <v>37</v>
      </c>
      <c r="B7" s="1">
        <v>360</v>
      </c>
      <c r="C7" s="2">
        <v>142</v>
      </c>
      <c r="D7" s="2">
        <v>3</v>
      </c>
      <c r="E7" s="1">
        <v>139</v>
      </c>
      <c r="F7" s="3">
        <v>0.38611111111111113</v>
      </c>
      <c r="G7" s="2">
        <v>174</v>
      </c>
      <c r="H7" s="1">
        <v>47</v>
      </c>
      <c r="I7" s="3">
        <v>0.27011494252873564</v>
      </c>
      <c r="J7" s="2">
        <v>86</v>
      </c>
      <c r="K7" s="1">
        <v>42</v>
      </c>
      <c r="L7" s="3">
        <v>0.48837209302325579</v>
      </c>
      <c r="M7" s="1">
        <v>85</v>
      </c>
      <c r="N7" s="1">
        <v>42</v>
      </c>
      <c r="O7" s="3">
        <v>0.49411764705882355</v>
      </c>
      <c r="P7" s="2">
        <v>6</v>
      </c>
      <c r="Q7" s="1">
        <v>3</v>
      </c>
      <c r="R7" s="3">
        <v>0.5</v>
      </c>
      <c r="S7" s="1">
        <v>1</v>
      </c>
      <c r="T7" s="1">
        <v>0</v>
      </c>
      <c r="U7" s="3">
        <v>0</v>
      </c>
      <c r="V7" s="1">
        <v>1</v>
      </c>
      <c r="W7" s="1">
        <v>1</v>
      </c>
      <c r="X7" s="3">
        <v>1</v>
      </c>
    </row>
    <row r="8" spans="1:24" x14ac:dyDescent="0.25">
      <c r="A8" s="19" t="s">
        <v>27</v>
      </c>
      <c r="B8" s="1">
        <v>220</v>
      </c>
      <c r="C8" s="2">
        <v>38</v>
      </c>
      <c r="D8" s="2">
        <v>4</v>
      </c>
      <c r="E8" s="1">
        <v>34</v>
      </c>
      <c r="F8" s="3">
        <v>0.15454545454545454</v>
      </c>
      <c r="G8" s="2">
        <v>117</v>
      </c>
      <c r="H8" s="1">
        <v>17</v>
      </c>
      <c r="I8" s="3">
        <v>0.14529914529914531</v>
      </c>
      <c r="J8" s="2">
        <v>62</v>
      </c>
      <c r="K8" s="1">
        <v>12</v>
      </c>
      <c r="L8" s="3">
        <v>0.19354838709677419</v>
      </c>
      <c r="M8" s="1">
        <v>37</v>
      </c>
      <c r="N8" s="1">
        <v>4</v>
      </c>
      <c r="O8" s="3">
        <v>0.10810810810810811</v>
      </c>
      <c r="P8" s="2">
        <v>3</v>
      </c>
      <c r="Q8" s="1">
        <v>1</v>
      </c>
      <c r="R8" s="3">
        <v>0.33333333333333331</v>
      </c>
      <c r="S8" s="1">
        <v>0</v>
      </c>
      <c r="T8" s="1">
        <v>0</v>
      </c>
      <c r="U8" s="3"/>
      <c r="V8" s="1">
        <v>0</v>
      </c>
      <c r="W8" s="1">
        <v>0</v>
      </c>
      <c r="X8" s="3"/>
    </row>
    <row r="9" spans="1:24" x14ac:dyDescent="0.25">
      <c r="A9" s="19" t="s">
        <v>11</v>
      </c>
      <c r="B9" s="1">
        <v>126</v>
      </c>
      <c r="C9" s="2">
        <v>63</v>
      </c>
      <c r="D9" s="2">
        <v>13</v>
      </c>
      <c r="E9" s="1">
        <v>50</v>
      </c>
      <c r="F9" s="3">
        <v>0.3968253968253968</v>
      </c>
      <c r="G9" s="2">
        <v>58</v>
      </c>
      <c r="H9" s="1">
        <v>21</v>
      </c>
      <c r="I9" s="3">
        <v>0.36206896551724138</v>
      </c>
      <c r="J9" s="2">
        <v>44</v>
      </c>
      <c r="K9" s="1">
        <v>19</v>
      </c>
      <c r="L9" s="3">
        <v>0.43181818181818182</v>
      </c>
      <c r="M9" s="1">
        <v>20</v>
      </c>
      <c r="N9" s="1">
        <v>7</v>
      </c>
      <c r="O9" s="3">
        <v>0.35</v>
      </c>
      <c r="P9" s="2">
        <v>0</v>
      </c>
      <c r="Q9" s="1">
        <v>0</v>
      </c>
      <c r="R9" s="3"/>
      <c r="S9" s="1">
        <v>1</v>
      </c>
      <c r="T9" s="1">
        <v>1</v>
      </c>
      <c r="U9" s="3">
        <v>1</v>
      </c>
      <c r="V9" s="1">
        <v>0</v>
      </c>
      <c r="W9" s="1">
        <v>0</v>
      </c>
      <c r="X9" s="3"/>
    </row>
    <row r="10" spans="1:24" x14ac:dyDescent="0.25">
      <c r="A10" s="19" t="s">
        <v>48</v>
      </c>
      <c r="B10" s="1">
        <v>890</v>
      </c>
      <c r="C10" s="2">
        <v>242</v>
      </c>
      <c r="D10" s="2">
        <v>37</v>
      </c>
      <c r="E10" s="1">
        <v>205</v>
      </c>
      <c r="F10" s="3">
        <v>0.2303370786516854</v>
      </c>
      <c r="G10" s="2">
        <v>651</v>
      </c>
      <c r="H10" s="1">
        <v>142</v>
      </c>
      <c r="I10" s="3">
        <v>0.21812596006144394</v>
      </c>
      <c r="J10" s="2">
        <v>108</v>
      </c>
      <c r="K10" s="1">
        <v>36</v>
      </c>
      <c r="L10" s="3">
        <v>0.33333333333333331</v>
      </c>
      <c r="M10" s="1">
        <v>121</v>
      </c>
      <c r="N10" s="1">
        <v>26</v>
      </c>
      <c r="O10" s="3">
        <v>0.21487603305785125</v>
      </c>
      <c r="P10" s="2">
        <v>8</v>
      </c>
      <c r="Q10" s="1">
        <v>0</v>
      </c>
      <c r="R10" s="3">
        <v>0</v>
      </c>
      <c r="S10" s="1">
        <v>0</v>
      </c>
      <c r="T10" s="1">
        <v>0</v>
      </c>
      <c r="U10" s="3"/>
      <c r="V10" s="1">
        <v>0</v>
      </c>
      <c r="W10" s="1">
        <v>0</v>
      </c>
      <c r="X10" s="3"/>
    </row>
    <row r="11" spans="1:24" x14ac:dyDescent="0.25">
      <c r="A11" s="19" t="s">
        <v>40</v>
      </c>
      <c r="B11" s="1">
        <v>340</v>
      </c>
      <c r="C11" s="2">
        <v>12</v>
      </c>
      <c r="D11" s="2">
        <v>2</v>
      </c>
      <c r="E11" s="1">
        <v>10</v>
      </c>
      <c r="F11" s="3">
        <v>2.9411764705882353E-2</v>
      </c>
      <c r="G11" s="2">
        <v>166</v>
      </c>
      <c r="H11" s="1">
        <v>3</v>
      </c>
      <c r="I11" s="3">
        <v>1.8072289156626505E-2</v>
      </c>
      <c r="J11" s="2">
        <v>67</v>
      </c>
      <c r="K11" s="1">
        <v>4</v>
      </c>
      <c r="L11" s="3">
        <v>5.9701492537313432E-2</v>
      </c>
      <c r="M11" s="1">
        <v>96</v>
      </c>
      <c r="N11" s="1">
        <v>3</v>
      </c>
      <c r="O11" s="3">
        <v>3.125E-2</v>
      </c>
      <c r="P11" s="2">
        <v>6</v>
      </c>
      <c r="Q11" s="1">
        <v>0</v>
      </c>
      <c r="R11" s="3">
        <v>0</v>
      </c>
      <c r="S11" s="1">
        <v>0</v>
      </c>
      <c r="T11" s="1">
        <v>0</v>
      </c>
      <c r="U11" s="3"/>
      <c r="V11" s="1">
        <v>1</v>
      </c>
      <c r="W11" s="1">
        <v>0</v>
      </c>
      <c r="X11" s="3">
        <v>0</v>
      </c>
    </row>
    <row r="12" spans="1:24" x14ac:dyDescent="0.25">
      <c r="A12" s="19" t="s">
        <v>9</v>
      </c>
      <c r="B12" s="1">
        <v>124</v>
      </c>
      <c r="C12" s="2">
        <v>3</v>
      </c>
      <c r="D12" s="2">
        <v>0</v>
      </c>
      <c r="E12" s="1">
        <v>3</v>
      </c>
      <c r="F12" s="3">
        <v>2.4193548387096774E-2</v>
      </c>
      <c r="G12" s="2">
        <v>63</v>
      </c>
      <c r="H12" s="1">
        <v>0</v>
      </c>
      <c r="I12" s="3">
        <v>0</v>
      </c>
      <c r="J12" s="2">
        <v>29</v>
      </c>
      <c r="K12" s="1">
        <v>2</v>
      </c>
      <c r="L12" s="3">
        <v>6.8965517241379309E-2</v>
      </c>
      <c r="M12" s="1">
        <v>24</v>
      </c>
      <c r="N12" s="1">
        <v>1</v>
      </c>
      <c r="O12" s="3">
        <v>4.1666666666666664E-2</v>
      </c>
      <c r="P12" s="2">
        <v>6</v>
      </c>
      <c r="Q12" s="1">
        <v>0</v>
      </c>
      <c r="R12" s="3">
        <v>0</v>
      </c>
      <c r="S12" s="1">
        <v>0</v>
      </c>
      <c r="T12" s="1">
        <v>0</v>
      </c>
      <c r="U12" s="3"/>
      <c r="V12" s="1">
        <v>0</v>
      </c>
      <c r="W12" s="1">
        <v>0</v>
      </c>
      <c r="X12" s="3"/>
    </row>
    <row r="13" spans="1:24" ht="24" x14ac:dyDescent="0.25">
      <c r="A13" s="19" t="s">
        <v>24</v>
      </c>
      <c r="B13" s="1">
        <v>192</v>
      </c>
      <c r="C13" s="2">
        <v>8</v>
      </c>
      <c r="D13" s="2">
        <v>1</v>
      </c>
      <c r="E13" s="1">
        <v>7</v>
      </c>
      <c r="F13" s="3">
        <v>3.6458333333333336E-2</v>
      </c>
      <c r="G13" s="2">
        <v>131</v>
      </c>
      <c r="H13" s="1">
        <v>2</v>
      </c>
      <c r="I13" s="3">
        <v>1.5267175572519083E-2</v>
      </c>
      <c r="J13" s="2">
        <v>34</v>
      </c>
      <c r="K13" s="1">
        <v>4</v>
      </c>
      <c r="L13" s="3">
        <v>0.11764705882352941</v>
      </c>
      <c r="M13" s="1">
        <v>23</v>
      </c>
      <c r="N13" s="1">
        <v>1</v>
      </c>
      <c r="O13" s="3">
        <v>4.3478260869565216E-2</v>
      </c>
      <c r="P13" s="2">
        <v>2</v>
      </c>
      <c r="Q13" s="1">
        <v>0</v>
      </c>
      <c r="R13" s="3">
        <v>0</v>
      </c>
      <c r="S13" s="1">
        <v>0</v>
      </c>
      <c r="T13" s="1">
        <v>0</v>
      </c>
      <c r="U13" s="3"/>
      <c r="V13" s="1">
        <v>0</v>
      </c>
      <c r="W13" s="1">
        <v>0</v>
      </c>
      <c r="X13" s="3"/>
    </row>
    <row r="14" spans="1:24" x14ac:dyDescent="0.25">
      <c r="A14" s="19" t="s">
        <v>26</v>
      </c>
      <c r="B14" s="1">
        <v>205</v>
      </c>
      <c r="C14" s="2">
        <v>2</v>
      </c>
      <c r="D14" s="2">
        <v>0</v>
      </c>
      <c r="E14" s="1">
        <v>2</v>
      </c>
      <c r="F14" s="3">
        <v>9.7560975609756097E-3</v>
      </c>
      <c r="G14" s="2">
        <v>93</v>
      </c>
      <c r="H14" s="1">
        <v>1</v>
      </c>
      <c r="I14" s="3">
        <v>1.0752688172043012E-2</v>
      </c>
      <c r="J14" s="2">
        <v>45</v>
      </c>
      <c r="K14" s="1">
        <v>0</v>
      </c>
      <c r="L14" s="3">
        <v>0</v>
      </c>
      <c r="M14" s="1">
        <v>54</v>
      </c>
      <c r="N14" s="1">
        <v>0</v>
      </c>
      <c r="O14" s="3">
        <v>0</v>
      </c>
      <c r="P14" s="2">
        <v>0</v>
      </c>
      <c r="Q14" s="1">
        <v>0</v>
      </c>
      <c r="R14" s="3"/>
      <c r="S14" s="1">
        <v>0</v>
      </c>
      <c r="T14" s="1">
        <v>0</v>
      </c>
      <c r="U14" s="3"/>
      <c r="V14" s="1">
        <v>1</v>
      </c>
      <c r="W14" s="1">
        <v>0</v>
      </c>
      <c r="X14" s="3">
        <v>0</v>
      </c>
    </row>
    <row r="15" spans="1:24" x14ac:dyDescent="0.25">
      <c r="A15" s="19" t="s">
        <v>44</v>
      </c>
      <c r="B15" s="1">
        <v>426</v>
      </c>
      <c r="C15" s="2">
        <v>261</v>
      </c>
      <c r="D15" s="2">
        <v>46</v>
      </c>
      <c r="E15" s="1">
        <v>215</v>
      </c>
      <c r="F15" s="3">
        <v>0.50469483568075113</v>
      </c>
      <c r="G15" s="2">
        <v>242</v>
      </c>
      <c r="H15" s="1">
        <v>109</v>
      </c>
      <c r="I15" s="3">
        <v>0.45041322314049587</v>
      </c>
      <c r="J15" s="2">
        <v>55</v>
      </c>
      <c r="K15" s="1">
        <v>34</v>
      </c>
      <c r="L15" s="3">
        <v>0.61818181818181817</v>
      </c>
      <c r="M15" s="1">
        <v>96</v>
      </c>
      <c r="N15" s="1">
        <v>52</v>
      </c>
      <c r="O15" s="3">
        <v>0.54166666666666663</v>
      </c>
      <c r="P15" s="2">
        <v>19</v>
      </c>
      <c r="Q15" s="1">
        <v>13</v>
      </c>
      <c r="R15" s="3">
        <v>0.68421052631578949</v>
      </c>
      <c r="S15" s="1">
        <v>1</v>
      </c>
      <c r="T15" s="1">
        <v>0</v>
      </c>
      <c r="U15" s="3">
        <v>0</v>
      </c>
      <c r="V15" s="1">
        <v>0</v>
      </c>
      <c r="W15" s="1">
        <v>0</v>
      </c>
      <c r="X15" s="3"/>
    </row>
    <row r="16" spans="1:24" x14ac:dyDescent="0.25">
      <c r="A16" s="19" t="s">
        <v>41</v>
      </c>
      <c r="B16" s="1">
        <v>277</v>
      </c>
      <c r="C16" s="2">
        <v>20</v>
      </c>
      <c r="D16" s="2">
        <v>6</v>
      </c>
      <c r="E16" s="1">
        <v>14</v>
      </c>
      <c r="F16" s="3">
        <v>5.0541516245487361E-2</v>
      </c>
      <c r="G16" s="2">
        <v>148</v>
      </c>
      <c r="H16" s="1">
        <v>6</v>
      </c>
      <c r="I16" s="3">
        <v>4.0540540540540543E-2</v>
      </c>
      <c r="J16" s="2">
        <v>37</v>
      </c>
      <c r="K16" s="1">
        <v>4</v>
      </c>
      <c r="L16" s="3">
        <v>0.10810810810810811</v>
      </c>
      <c r="M16" s="1">
        <v>82</v>
      </c>
      <c r="N16" s="1">
        <v>2</v>
      </c>
      <c r="O16" s="3">
        <v>2.4390243902439025E-2</v>
      </c>
      <c r="P16" s="2">
        <v>6</v>
      </c>
      <c r="Q16" s="1">
        <v>2</v>
      </c>
      <c r="R16" s="3">
        <v>0.33333333333333331</v>
      </c>
      <c r="S16" s="1">
        <v>0</v>
      </c>
      <c r="T16" s="1">
        <v>0</v>
      </c>
      <c r="U16" s="3"/>
      <c r="V16" s="1">
        <v>2</v>
      </c>
      <c r="W16" s="1">
        <v>0</v>
      </c>
      <c r="X16" s="3">
        <v>0</v>
      </c>
    </row>
    <row r="17" spans="1:24" x14ac:dyDescent="0.25">
      <c r="A17" s="19" t="s">
        <v>42</v>
      </c>
      <c r="B17" s="1">
        <v>403</v>
      </c>
      <c r="C17" s="2">
        <v>126</v>
      </c>
      <c r="D17" s="2">
        <v>5</v>
      </c>
      <c r="E17" s="1">
        <v>121</v>
      </c>
      <c r="F17" s="3">
        <v>0.30024813895781638</v>
      </c>
      <c r="G17" s="2">
        <v>244</v>
      </c>
      <c r="H17" s="1">
        <v>58</v>
      </c>
      <c r="I17" s="3">
        <v>0.23770491803278687</v>
      </c>
      <c r="J17" s="2">
        <v>87</v>
      </c>
      <c r="K17" s="1">
        <v>39</v>
      </c>
      <c r="L17" s="3">
        <v>0.44827586206896552</v>
      </c>
      <c r="M17" s="1">
        <v>67</v>
      </c>
      <c r="N17" s="1">
        <v>21</v>
      </c>
      <c r="O17" s="3">
        <v>0.31343283582089554</v>
      </c>
      <c r="P17" s="2">
        <v>3</v>
      </c>
      <c r="Q17" s="1">
        <v>2</v>
      </c>
      <c r="R17" s="3">
        <v>0.66666666666666663</v>
      </c>
      <c r="S17" s="1">
        <v>0</v>
      </c>
      <c r="T17" s="1">
        <v>0</v>
      </c>
      <c r="U17" s="3"/>
      <c r="V17" s="1">
        <v>0</v>
      </c>
      <c r="W17" s="1">
        <v>0</v>
      </c>
      <c r="X17" s="3"/>
    </row>
    <row r="18" spans="1:24" x14ac:dyDescent="0.25">
      <c r="A18" s="19" t="s">
        <v>5</v>
      </c>
      <c r="B18" s="1">
        <v>103</v>
      </c>
      <c r="C18" s="2">
        <v>34</v>
      </c>
      <c r="D18" s="2">
        <v>5</v>
      </c>
      <c r="E18" s="1">
        <v>29</v>
      </c>
      <c r="F18" s="3">
        <v>0.28155339805825241</v>
      </c>
      <c r="G18" s="2">
        <v>64</v>
      </c>
      <c r="H18" s="1">
        <v>21</v>
      </c>
      <c r="I18" s="3">
        <v>0.328125</v>
      </c>
      <c r="J18" s="2">
        <v>4</v>
      </c>
      <c r="K18" s="1">
        <v>1</v>
      </c>
      <c r="L18" s="3">
        <v>0.25</v>
      </c>
      <c r="M18" s="1">
        <v>23</v>
      </c>
      <c r="N18" s="1">
        <v>7</v>
      </c>
      <c r="O18" s="3">
        <v>0.30434782608695654</v>
      </c>
      <c r="P18" s="2">
        <v>5</v>
      </c>
      <c r="Q18" s="1">
        <v>0</v>
      </c>
      <c r="R18" s="3">
        <v>0</v>
      </c>
      <c r="S18" s="1">
        <v>0</v>
      </c>
      <c r="T18" s="1">
        <v>0</v>
      </c>
      <c r="U18" s="3"/>
      <c r="V18" s="1">
        <v>0</v>
      </c>
      <c r="W18" s="1">
        <v>0</v>
      </c>
      <c r="X18" s="3"/>
    </row>
    <row r="19" spans="1:24" x14ac:dyDescent="0.25">
      <c r="A19" s="19" t="s">
        <v>43</v>
      </c>
      <c r="B19" s="1">
        <v>436</v>
      </c>
      <c r="C19" s="2">
        <v>153</v>
      </c>
      <c r="D19" s="2">
        <v>10</v>
      </c>
      <c r="E19" s="1">
        <v>143</v>
      </c>
      <c r="F19" s="3">
        <v>0.32798165137614677</v>
      </c>
      <c r="G19" s="2">
        <v>324</v>
      </c>
      <c r="H19" s="1">
        <v>94</v>
      </c>
      <c r="I19" s="3">
        <v>0.29012345679012347</v>
      </c>
      <c r="J19" s="2">
        <v>41</v>
      </c>
      <c r="K19" s="1">
        <v>19</v>
      </c>
      <c r="L19" s="3">
        <v>0.46341463414634149</v>
      </c>
      <c r="M19" s="1">
        <v>63</v>
      </c>
      <c r="N19" s="1">
        <v>25</v>
      </c>
      <c r="O19" s="3">
        <v>0.3968253968253968</v>
      </c>
      <c r="P19" s="2">
        <v>4</v>
      </c>
      <c r="Q19" s="1">
        <v>2</v>
      </c>
      <c r="R19" s="3">
        <v>0.5</v>
      </c>
      <c r="S19" s="1">
        <v>0</v>
      </c>
      <c r="T19" s="1">
        <v>0</v>
      </c>
      <c r="U19" s="3"/>
      <c r="V19" s="1">
        <v>0</v>
      </c>
      <c r="W19" s="1">
        <v>0</v>
      </c>
      <c r="X19" s="3"/>
    </row>
    <row r="20" spans="1:24" x14ac:dyDescent="0.25">
      <c r="A20" s="19" t="s">
        <v>34</v>
      </c>
      <c r="B20" s="1">
        <v>325</v>
      </c>
      <c r="C20" s="2">
        <v>84</v>
      </c>
      <c r="D20" s="2">
        <v>5</v>
      </c>
      <c r="E20" s="1">
        <v>79</v>
      </c>
      <c r="F20" s="3">
        <v>0.24307692307692308</v>
      </c>
      <c r="G20" s="2">
        <v>209</v>
      </c>
      <c r="H20" s="1">
        <v>45</v>
      </c>
      <c r="I20" s="3">
        <v>0.21531100478468901</v>
      </c>
      <c r="J20" s="2">
        <v>39</v>
      </c>
      <c r="K20" s="1">
        <v>8</v>
      </c>
      <c r="L20" s="3">
        <v>0.20512820512820512</v>
      </c>
      <c r="M20" s="1">
        <v>67</v>
      </c>
      <c r="N20" s="1">
        <v>25</v>
      </c>
      <c r="O20" s="3">
        <v>0.37313432835820898</v>
      </c>
      <c r="P20" s="2">
        <v>7</v>
      </c>
      <c r="Q20" s="1">
        <v>1</v>
      </c>
      <c r="R20" s="3">
        <v>0.14285714285714285</v>
      </c>
      <c r="S20" s="1">
        <v>0</v>
      </c>
      <c r="T20" s="1">
        <v>0</v>
      </c>
      <c r="U20" s="3"/>
      <c r="V20" s="1">
        <v>1</v>
      </c>
      <c r="W20" s="1">
        <v>0</v>
      </c>
      <c r="X20" s="3">
        <v>0</v>
      </c>
    </row>
    <row r="21" spans="1:24" x14ac:dyDescent="0.25">
      <c r="A21" s="19" t="s">
        <v>32</v>
      </c>
      <c r="B21" s="1">
        <v>276</v>
      </c>
      <c r="C21" s="2">
        <v>40</v>
      </c>
      <c r="D21" s="2">
        <v>0</v>
      </c>
      <c r="E21" s="1">
        <v>40</v>
      </c>
      <c r="F21" s="3">
        <v>0.14492753623188406</v>
      </c>
      <c r="G21" s="2">
        <v>128</v>
      </c>
      <c r="H21" s="1">
        <v>12</v>
      </c>
      <c r="I21" s="3">
        <v>9.375E-2</v>
      </c>
      <c r="J21" s="2">
        <v>76</v>
      </c>
      <c r="K21" s="1">
        <v>14</v>
      </c>
      <c r="L21" s="3">
        <v>0.18421052631578946</v>
      </c>
      <c r="M21" s="1">
        <v>64</v>
      </c>
      <c r="N21" s="1">
        <v>11</v>
      </c>
      <c r="O21" s="3">
        <v>0.171875</v>
      </c>
      <c r="P21" s="2">
        <v>2</v>
      </c>
      <c r="Q21" s="1">
        <v>0</v>
      </c>
      <c r="R21" s="3">
        <v>0</v>
      </c>
      <c r="S21" s="1">
        <v>0</v>
      </c>
      <c r="T21" s="1">
        <v>0</v>
      </c>
      <c r="U21" s="3"/>
      <c r="V21" s="1">
        <v>1</v>
      </c>
      <c r="W21" s="1">
        <v>1</v>
      </c>
      <c r="X21" s="3">
        <v>1</v>
      </c>
    </row>
    <row r="22" spans="1:24" ht="24" x14ac:dyDescent="0.25">
      <c r="A22" s="19" t="s">
        <v>19</v>
      </c>
      <c r="B22" s="1">
        <v>175</v>
      </c>
      <c r="C22" s="2">
        <v>3</v>
      </c>
      <c r="D22" s="2">
        <v>0</v>
      </c>
      <c r="E22" s="1">
        <v>3</v>
      </c>
      <c r="F22" s="3">
        <v>1.7142857142857144E-2</v>
      </c>
      <c r="G22" s="2">
        <v>126</v>
      </c>
      <c r="H22" s="1">
        <v>2</v>
      </c>
      <c r="I22" s="3">
        <v>1.5873015873015872E-2</v>
      </c>
      <c r="J22" s="2">
        <v>20</v>
      </c>
      <c r="K22" s="1">
        <v>1</v>
      </c>
      <c r="L22" s="3">
        <v>0.05</v>
      </c>
      <c r="M22" s="1">
        <v>23</v>
      </c>
      <c r="N22" s="1">
        <v>0</v>
      </c>
      <c r="O22" s="3">
        <v>0</v>
      </c>
      <c r="P22" s="2">
        <v>6</v>
      </c>
      <c r="Q22" s="1">
        <v>0</v>
      </c>
      <c r="R22" s="3">
        <v>0</v>
      </c>
      <c r="S22" s="1">
        <v>0</v>
      </c>
      <c r="T22" s="1">
        <v>0</v>
      </c>
      <c r="U22" s="3"/>
      <c r="V22" s="1">
        <v>0</v>
      </c>
      <c r="W22" s="1">
        <v>0</v>
      </c>
      <c r="X22" s="3"/>
    </row>
    <row r="23" spans="1:24" x14ac:dyDescent="0.25">
      <c r="A23" s="19" t="s">
        <v>46</v>
      </c>
      <c r="B23" s="1">
        <v>686</v>
      </c>
      <c r="C23" s="2">
        <v>56</v>
      </c>
      <c r="D23" s="2">
        <v>8</v>
      </c>
      <c r="E23" s="1">
        <v>48</v>
      </c>
      <c r="F23" s="3">
        <v>6.9970845481049565E-2</v>
      </c>
      <c r="G23" s="2">
        <v>379</v>
      </c>
      <c r="H23" s="1">
        <v>22</v>
      </c>
      <c r="I23" s="3">
        <v>5.8047493403693931E-2</v>
      </c>
      <c r="J23" s="2">
        <v>138</v>
      </c>
      <c r="K23" s="1">
        <v>14</v>
      </c>
      <c r="L23" s="3">
        <v>0.10144927536231885</v>
      </c>
      <c r="M23" s="1">
        <v>129</v>
      </c>
      <c r="N23" s="1">
        <v>10</v>
      </c>
      <c r="O23" s="3">
        <v>7.7519379844961239E-2</v>
      </c>
      <c r="P23" s="2">
        <v>23</v>
      </c>
      <c r="Q23" s="1">
        <v>1</v>
      </c>
      <c r="R23" s="3">
        <v>4.3478260869565216E-2</v>
      </c>
      <c r="S23" s="1">
        <v>2</v>
      </c>
      <c r="T23" s="1">
        <v>0</v>
      </c>
      <c r="U23" s="3">
        <v>0</v>
      </c>
      <c r="V23" s="1">
        <v>1</v>
      </c>
      <c r="W23" s="1">
        <v>0</v>
      </c>
      <c r="X23" s="3">
        <v>0</v>
      </c>
    </row>
    <row r="24" spans="1:24" x14ac:dyDescent="0.25">
      <c r="A24" s="19" t="s">
        <v>23</v>
      </c>
      <c r="B24" s="1">
        <v>181</v>
      </c>
      <c r="C24" s="2">
        <v>9</v>
      </c>
      <c r="D24" s="2">
        <v>1</v>
      </c>
      <c r="E24" s="1">
        <v>8</v>
      </c>
      <c r="F24" s="3">
        <v>4.4198895027624308E-2</v>
      </c>
      <c r="G24" s="2">
        <v>129</v>
      </c>
      <c r="H24" s="1">
        <v>4</v>
      </c>
      <c r="I24" s="3">
        <v>3.1007751937984496E-2</v>
      </c>
      <c r="J24" s="2">
        <v>17</v>
      </c>
      <c r="K24" s="1">
        <v>2</v>
      </c>
      <c r="L24" s="3">
        <v>0.11764705882352941</v>
      </c>
      <c r="M24" s="1">
        <v>34</v>
      </c>
      <c r="N24" s="1">
        <v>2</v>
      </c>
      <c r="O24" s="3">
        <v>5.8823529411764705E-2</v>
      </c>
      <c r="P24" s="2">
        <v>1</v>
      </c>
      <c r="Q24" s="1">
        <v>0</v>
      </c>
      <c r="R24" s="3">
        <v>0</v>
      </c>
      <c r="S24" s="1">
        <v>0</v>
      </c>
      <c r="T24" s="1">
        <v>0</v>
      </c>
      <c r="U24" s="3"/>
      <c r="V24" s="1">
        <v>0</v>
      </c>
      <c r="W24" s="1">
        <v>0</v>
      </c>
      <c r="X24" s="3"/>
    </row>
    <row r="25" spans="1:24" x14ac:dyDescent="0.25">
      <c r="A25" s="19" t="s">
        <v>12</v>
      </c>
      <c r="B25" s="1">
        <v>136</v>
      </c>
      <c r="C25" s="2">
        <v>48</v>
      </c>
      <c r="D25" s="2">
        <v>3</v>
      </c>
      <c r="E25" s="1">
        <v>45</v>
      </c>
      <c r="F25" s="3">
        <v>0.33088235294117646</v>
      </c>
      <c r="G25" s="2">
        <v>84</v>
      </c>
      <c r="H25" s="1">
        <v>24</v>
      </c>
      <c r="I25" s="3">
        <v>0.2857142857142857</v>
      </c>
      <c r="J25" s="2">
        <v>24</v>
      </c>
      <c r="K25" s="1">
        <v>13</v>
      </c>
      <c r="L25" s="3">
        <v>0.54166666666666663</v>
      </c>
      <c r="M25" s="1">
        <v>27</v>
      </c>
      <c r="N25" s="1">
        <v>8</v>
      </c>
      <c r="O25" s="3">
        <v>0.29629629629629628</v>
      </c>
      <c r="P25" s="2">
        <v>1</v>
      </c>
      <c r="Q25" s="1">
        <v>0</v>
      </c>
      <c r="R25" s="3">
        <v>0</v>
      </c>
      <c r="S25" s="1">
        <v>0</v>
      </c>
      <c r="T25" s="1">
        <v>0</v>
      </c>
      <c r="U25" s="3"/>
      <c r="V25" s="1">
        <v>0</v>
      </c>
      <c r="W25" s="1">
        <v>0</v>
      </c>
      <c r="X25" s="3"/>
    </row>
    <row r="26" spans="1:24" x14ac:dyDescent="0.25">
      <c r="A26" s="19" t="s">
        <v>22</v>
      </c>
      <c r="B26" s="1">
        <v>174</v>
      </c>
      <c r="C26" s="2">
        <v>3</v>
      </c>
      <c r="D26" s="2">
        <v>0</v>
      </c>
      <c r="E26" s="1">
        <v>3</v>
      </c>
      <c r="F26" s="3">
        <v>1.7241379310344827E-2</v>
      </c>
      <c r="G26" s="2">
        <v>120</v>
      </c>
      <c r="H26" s="1">
        <v>1</v>
      </c>
      <c r="I26" s="3">
        <v>8.3333333333333332E-3</v>
      </c>
      <c r="J26" s="2">
        <v>17</v>
      </c>
      <c r="K26" s="1">
        <v>1</v>
      </c>
      <c r="L26" s="3">
        <v>5.8823529411764705E-2</v>
      </c>
      <c r="M26" s="1">
        <v>34</v>
      </c>
      <c r="N26" s="1">
        <v>1</v>
      </c>
      <c r="O26" s="3">
        <v>2.9411764705882353E-2</v>
      </c>
      <c r="P26" s="2">
        <v>1</v>
      </c>
      <c r="Q26" s="1">
        <v>0</v>
      </c>
      <c r="R26" s="3">
        <v>0</v>
      </c>
      <c r="S26" s="1">
        <v>0</v>
      </c>
      <c r="T26" s="1">
        <v>0</v>
      </c>
      <c r="U26" s="3"/>
      <c r="V26" s="1">
        <v>0</v>
      </c>
      <c r="W26" s="1">
        <v>0</v>
      </c>
      <c r="X26" s="3"/>
    </row>
    <row r="27" spans="1:24" x14ac:dyDescent="0.25">
      <c r="A27" s="19" t="s">
        <v>45</v>
      </c>
      <c r="B27" s="1">
        <v>500</v>
      </c>
      <c r="C27" s="2">
        <v>59</v>
      </c>
      <c r="D27" s="2">
        <v>1</v>
      </c>
      <c r="E27" s="1">
        <v>58</v>
      </c>
      <c r="F27" s="3">
        <v>0.11600000000000001</v>
      </c>
      <c r="G27" s="2">
        <v>244</v>
      </c>
      <c r="H27" s="1">
        <v>17</v>
      </c>
      <c r="I27" s="3">
        <v>6.9672131147540978E-2</v>
      </c>
      <c r="J27" s="2">
        <v>114</v>
      </c>
      <c r="K27" s="1">
        <v>15</v>
      </c>
      <c r="L27" s="3">
        <v>0.13157894736842105</v>
      </c>
      <c r="M27" s="1">
        <v>115</v>
      </c>
      <c r="N27" s="1">
        <v>23</v>
      </c>
      <c r="O27" s="3">
        <v>0.2</v>
      </c>
      <c r="P27" s="2">
        <v>17</v>
      </c>
      <c r="Q27" s="1">
        <v>1</v>
      </c>
      <c r="R27" s="3">
        <v>5.8823529411764705E-2</v>
      </c>
      <c r="S27" s="1">
        <v>0</v>
      </c>
      <c r="T27" s="1">
        <v>0</v>
      </c>
      <c r="U27" s="3"/>
      <c r="V27" s="1">
        <v>0</v>
      </c>
      <c r="W27" s="1">
        <v>0</v>
      </c>
      <c r="X27" s="3"/>
    </row>
    <row r="28" spans="1:24" x14ac:dyDescent="0.25">
      <c r="A28" s="19" t="s">
        <v>16</v>
      </c>
      <c r="B28" s="1">
        <v>0</v>
      </c>
      <c r="C28" s="2">
        <v>14</v>
      </c>
      <c r="D28" s="2">
        <v>14</v>
      </c>
      <c r="E28" s="1">
        <v>0</v>
      </c>
      <c r="F28" s="3"/>
      <c r="G28" s="2">
        <v>0</v>
      </c>
      <c r="H28" s="1">
        <v>0</v>
      </c>
      <c r="I28" s="3"/>
      <c r="J28" s="2">
        <v>0</v>
      </c>
      <c r="K28" s="1">
        <v>0</v>
      </c>
      <c r="L28" s="3"/>
      <c r="M28" s="1">
        <v>0</v>
      </c>
      <c r="N28" s="1">
        <v>0</v>
      </c>
      <c r="O28" s="3"/>
      <c r="P28" s="2">
        <v>0</v>
      </c>
      <c r="Q28" s="1">
        <v>0</v>
      </c>
      <c r="R28" s="3"/>
      <c r="S28" s="1">
        <v>0</v>
      </c>
      <c r="T28" s="1">
        <v>0</v>
      </c>
      <c r="U28" s="3"/>
      <c r="V28" s="1">
        <v>0</v>
      </c>
      <c r="W28" s="1">
        <v>0</v>
      </c>
      <c r="X28" s="3"/>
    </row>
    <row r="29" spans="1:24" x14ac:dyDescent="0.25">
      <c r="A29" s="19" t="s">
        <v>38</v>
      </c>
      <c r="B29" s="1">
        <v>331</v>
      </c>
      <c r="C29" s="2">
        <v>15</v>
      </c>
      <c r="D29" s="2">
        <v>0</v>
      </c>
      <c r="E29" s="1">
        <v>15</v>
      </c>
      <c r="F29" s="3">
        <v>4.5317220543806644E-2</v>
      </c>
      <c r="G29" s="2">
        <v>211</v>
      </c>
      <c r="H29" s="1">
        <v>8</v>
      </c>
      <c r="I29" s="3">
        <v>3.7914691943127965E-2</v>
      </c>
      <c r="J29" s="2">
        <v>26</v>
      </c>
      <c r="K29" s="1">
        <v>4</v>
      </c>
      <c r="L29" s="3">
        <v>0.15384615384615385</v>
      </c>
      <c r="M29" s="1">
        <v>65</v>
      </c>
      <c r="N29" s="1">
        <v>2</v>
      </c>
      <c r="O29" s="3">
        <v>3.0769230769230771E-2</v>
      </c>
      <c r="P29" s="2">
        <v>19</v>
      </c>
      <c r="Q29" s="1">
        <v>0</v>
      </c>
      <c r="R29" s="3">
        <v>0</v>
      </c>
      <c r="S29" s="1">
        <v>0</v>
      </c>
      <c r="T29" s="1">
        <v>0</v>
      </c>
      <c r="U29" s="3"/>
      <c r="V29" s="1">
        <v>0</v>
      </c>
      <c r="W29" s="1">
        <v>0</v>
      </c>
      <c r="X29" s="3"/>
    </row>
    <row r="30" spans="1:24" x14ac:dyDescent="0.25">
      <c r="A30" s="19" t="s">
        <v>31</v>
      </c>
      <c r="B30" s="1">
        <v>237</v>
      </c>
      <c r="C30" s="2">
        <v>83</v>
      </c>
      <c r="D30" s="2">
        <v>13</v>
      </c>
      <c r="E30" s="1">
        <v>70</v>
      </c>
      <c r="F30" s="3">
        <v>0.29535864978902954</v>
      </c>
      <c r="G30" s="2">
        <v>115</v>
      </c>
      <c r="H30" s="1">
        <v>26</v>
      </c>
      <c r="I30" s="3">
        <v>0.22608695652173913</v>
      </c>
      <c r="J30" s="2">
        <v>72</v>
      </c>
      <c r="K30" s="1">
        <v>32</v>
      </c>
      <c r="L30" s="3">
        <v>0.44444444444444442</v>
      </c>
      <c r="M30" s="1">
        <v>42</v>
      </c>
      <c r="N30" s="1">
        <v>10</v>
      </c>
      <c r="O30" s="3">
        <v>0.23809523809523808</v>
      </c>
      <c r="P30" s="2">
        <v>1</v>
      </c>
      <c r="Q30" s="1">
        <v>0</v>
      </c>
      <c r="R30" s="3">
        <v>0</v>
      </c>
      <c r="S30" s="1">
        <v>0</v>
      </c>
      <c r="T30" s="1">
        <v>0</v>
      </c>
      <c r="U30" s="3"/>
      <c r="V30" s="1">
        <v>0</v>
      </c>
      <c r="W30" s="1">
        <v>0</v>
      </c>
      <c r="X30" s="3"/>
    </row>
    <row r="31" spans="1:24" x14ac:dyDescent="0.25">
      <c r="A31" s="19" t="s">
        <v>28</v>
      </c>
      <c r="B31" s="1">
        <v>201</v>
      </c>
      <c r="C31" s="2">
        <v>47</v>
      </c>
      <c r="D31" s="2">
        <v>7</v>
      </c>
      <c r="E31" s="1">
        <v>40</v>
      </c>
      <c r="F31" s="3">
        <v>0.19900497512437812</v>
      </c>
      <c r="G31" s="2">
        <v>83</v>
      </c>
      <c r="H31" s="1">
        <v>16</v>
      </c>
      <c r="I31" s="3">
        <v>0.19277108433734941</v>
      </c>
      <c r="J31" s="2">
        <v>68</v>
      </c>
      <c r="K31" s="1">
        <v>20</v>
      </c>
      <c r="L31" s="3">
        <v>0.29411764705882354</v>
      </c>
      <c r="M31" s="1">
        <v>41</v>
      </c>
      <c r="N31" s="1">
        <v>2</v>
      </c>
      <c r="O31" s="3">
        <v>4.878048780487805E-2</v>
      </c>
      <c r="P31" s="2">
        <v>0</v>
      </c>
      <c r="Q31" s="1">
        <v>0</v>
      </c>
      <c r="R31" s="3"/>
      <c r="S31" s="1">
        <v>0</v>
      </c>
      <c r="T31" s="1">
        <v>0</v>
      </c>
      <c r="U31" s="3"/>
      <c r="V31" s="1">
        <v>1</v>
      </c>
      <c r="W31" s="1">
        <v>1</v>
      </c>
      <c r="X31" s="3">
        <v>1</v>
      </c>
    </row>
    <row r="32" spans="1:24" x14ac:dyDescent="0.25">
      <c r="A32" s="19" t="s">
        <v>17</v>
      </c>
      <c r="B32" s="1">
        <v>140</v>
      </c>
      <c r="C32" s="2">
        <v>18</v>
      </c>
      <c r="D32" s="2">
        <v>1</v>
      </c>
      <c r="E32" s="1">
        <v>17</v>
      </c>
      <c r="F32" s="3">
        <v>0.12142857142857143</v>
      </c>
      <c r="G32" s="2">
        <v>95</v>
      </c>
      <c r="H32" s="1">
        <v>10</v>
      </c>
      <c r="I32" s="3">
        <v>0.10526315789473684</v>
      </c>
      <c r="J32" s="2">
        <v>18</v>
      </c>
      <c r="K32" s="1">
        <v>1</v>
      </c>
      <c r="L32" s="3">
        <v>5.5555555555555552E-2</v>
      </c>
      <c r="M32" s="1">
        <v>24</v>
      </c>
      <c r="N32" s="1">
        <v>6</v>
      </c>
      <c r="O32" s="3">
        <v>0.25</v>
      </c>
      <c r="P32" s="2">
        <v>1</v>
      </c>
      <c r="Q32" s="1">
        <v>0</v>
      </c>
      <c r="R32" s="3">
        <v>0</v>
      </c>
      <c r="S32" s="1">
        <v>0</v>
      </c>
      <c r="T32" s="1">
        <v>0</v>
      </c>
      <c r="U32" s="3"/>
      <c r="V32" s="1">
        <v>0</v>
      </c>
      <c r="W32" s="1">
        <v>0</v>
      </c>
      <c r="X32" s="3"/>
    </row>
    <row r="33" spans="1:24" x14ac:dyDescent="0.25">
      <c r="A33" s="19" t="s">
        <v>18</v>
      </c>
      <c r="B33" s="1">
        <v>153</v>
      </c>
      <c r="C33" s="2">
        <v>44</v>
      </c>
      <c r="D33" s="2">
        <v>7</v>
      </c>
      <c r="E33" s="1">
        <v>37</v>
      </c>
      <c r="F33" s="3">
        <v>0.24183006535947713</v>
      </c>
      <c r="G33" s="2">
        <v>36</v>
      </c>
      <c r="H33" s="1">
        <v>3</v>
      </c>
      <c r="I33" s="3">
        <v>8.3333333333333329E-2</v>
      </c>
      <c r="J33" s="2">
        <v>83</v>
      </c>
      <c r="K33" s="1">
        <v>25</v>
      </c>
      <c r="L33" s="3">
        <v>0.30120481927710846</v>
      </c>
      <c r="M33" s="1">
        <v>23</v>
      </c>
      <c r="N33" s="1">
        <v>6</v>
      </c>
      <c r="O33" s="3">
        <v>0.2608695652173913</v>
      </c>
      <c r="P33" s="2">
        <v>2</v>
      </c>
      <c r="Q33" s="1">
        <v>0</v>
      </c>
      <c r="R33" s="3">
        <v>0</v>
      </c>
      <c r="S33" s="1">
        <v>0</v>
      </c>
      <c r="T33" s="1">
        <v>0</v>
      </c>
      <c r="U33" s="3"/>
      <c r="V33" s="1">
        <v>0</v>
      </c>
      <c r="W33" s="1">
        <v>0</v>
      </c>
      <c r="X33" s="3"/>
    </row>
    <row r="34" spans="1:24" x14ac:dyDescent="0.25">
      <c r="A34" s="19" t="s">
        <v>2</v>
      </c>
      <c r="B34" s="1">
        <v>80</v>
      </c>
      <c r="C34" s="2">
        <v>26</v>
      </c>
      <c r="D34" s="2">
        <v>4</v>
      </c>
      <c r="E34" s="1">
        <v>22</v>
      </c>
      <c r="F34" s="3">
        <v>0.27500000000000002</v>
      </c>
      <c r="G34" s="2">
        <v>28</v>
      </c>
      <c r="H34" s="1">
        <v>6</v>
      </c>
      <c r="I34" s="3">
        <v>0.21428571428571427</v>
      </c>
      <c r="J34" s="2">
        <v>33</v>
      </c>
      <c r="K34" s="1">
        <v>10</v>
      </c>
      <c r="L34" s="3">
        <v>0.30303030303030304</v>
      </c>
      <c r="M34" s="1">
        <v>8</v>
      </c>
      <c r="N34" s="1">
        <v>3</v>
      </c>
      <c r="O34" s="3">
        <v>0.375</v>
      </c>
      <c r="P34" s="2">
        <v>0</v>
      </c>
      <c r="Q34" s="1">
        <v>0</v>
      </c>
      <c r="R34" s="3"/>
      <c r="S34" s="1">
        <v>0</v>
      </c>
      <c r="T34" s="1">
        <v>0</v>
      </c>
      <c r="U34" s="3"/>
      <c r="V34" s="1">
        <v>1</v>
      </c>
      <c r="W34" s="1">
        <v>0</v>
      </c>
      <c r="X34" s="3">
        <v>0</v>
      </c>
    </row>
    <row r="35" spans="1:24" x14ac:dyDescent="0.25">
      <c r="A35" s="19" t="s">
        <v>30</v>
      </c>
      <c r="B35" s="1">
        <v>224</v>
      </c>
      <c r="C35" s="2">
        <v>58</v>
      </c>
      <c r="D35" s="2">
        <v>6</v>
      </c>
      <c r="E35" s="1">
        <v>52</v>
      </c>
      <c r="F35" s="3">
        <v>0.23214285714285715</v>
      </c>
      <c r="G35" s="2">
        <v>125</v>
      </c>
      <c r="H35" s="1">
        <v>26</v>
      </c>
      <c r="I35" s="3">
        <v>0.20799999999999999</v>
      </c>
      <c r="J35" s="2">
        <v>43</v>
      </c>
      <c r="K35" s="1">
        <v>12</v>
      </c>
      <c r="L35" s="3">
        <v>0.27906976744186046</v>
      </c>
      <c r="M35" s="1">
        <v>51</v>
      </c>
      <c r="N35" s="1">
        <v>14</v>
      </c>
      <c r="O35" s="3">
        <v>0.27450980392156865</v>
      </c>
      <c r="P35" s="2">
        <v>3</v>
      </c>
      <c r="Q35" s="1">
        <v>0</v>
      </c>
      <c r="R35" s="3">
        <v>0</v>
      </c>
      <c r="S35" s="1">
        <v>0</v>
      </c>
      <c r="T35" s="1">
        <v>0</v>
      </c>
      <c r="U35" s="3"/>
      <c r="V35" s="1">
        <v>0</v>
      </c>
      <c r="W35" s="1">
        <v>0</v>
      </c>
      <c r="X35" s="3"/>
    </row>
    <row r="36" spans="1:24" x14ac:dyDescent="0.25">
      <c r="A36" s="12" t="s">
        <v>65</v>
      </c>
      <c r="B36" s="1">
        <v>105</v>
      </c>
      <c r="C36" s="2">
        <v>52</v>
      </c>
      <c r="D36" s="2">
        <v>44</v>
      </c>
      <c r="E36" s="1">
        <v>8</v>
      </c>
      <c r="F36" s="3">
        <v>7.6190476190476197E-2</v>
      </c>
      <c r="G36" s="2">
        <v>64</v>
      </c>
      <c r="H36" s="1">
        <v>6</v>
      </c>
      <c r="I36" s="3">
        <v>9.375E-2</v>
      </c>
      <c r="J36" s="2">
        <v>21</v>
      </c>
      <c r="K36" s="1">
        <v>0</v>
      </c>
      <c r="L36" s="3">
        <v>0</v>
      </c>
      <c r="M36" s="1">
        <v>17</v>
      </c>
      <c r="N36" s="1">
        <v>2</v>
      </c>
      <c r="O36" s="3">
        <v>0.11764705882352941</v>
      </c>
      <c r="P36" s="2">
        <v>3</v>
      </c>
      <c r="Q36" s="1">
        <v>0</v>
      </c>
      <c r="R36" s="3">
        <v>0</v>
      </c>
      <c r="S36" s="1">
        <v>0</v>
      </c>
      <c r="T36" s="1">
        <v>0</v>
      </c>
      <c r="U36" s="3"/>
      <c r="V36" s="1">
        <v>0</v>
      </c>
      <c r="W36" s="1">
        <v>0</v>
      </c>
      <c r="X36" s="3"/>
    </row>
    <row r="37" spans="1:24" x14ac:dyDescent="0.25">
      <c r="A37" s="19" t="s">
        <v>36</v>
      </c>
      <c r="B37" s="1">
        <v>340</v>
      </c>
      <c r="C37" s="2">
        <v>140</v>
      </c>
      <c r="D37" s="2">
        <v>11</v>
      </c>
      <c r="E37" s="1">
        <v>129</v>
      </c>
      <c r="F37" s="3">
        <v>0.37941176470588234</v>
      </c>
      <c r="G37" s="2">
        <v>206</v>
      </c>
      <c r="H37" s="1">
        <v>60</v>
      </c>
      <c r="I37" s="3">
        <v>0.29126213592233008</v>
      </c>
      <c r="J37" s="2">
        <v>41</v>
      </c>
      <c r="K37" s="1">
        <v>21</v>
      </c>
      <c r="L37" s="3">
        <v>0.51219512195121952</v>
      </c>
      <c r="M37" s="1">
        <v>80</v>
      </c>
      <c r="N37" s="1">
        <v>44</v>
      </c>
      <c r="O37" s="3">
        <v>0.55000000000000004</v>
      </c>
      <c r="P37" s="2">
        <v>6</v>
      </c>
      <c r="Q37" s="1">
        <v>4</v>
      </c>
      <c r="R37" s="3">
        <v>0.66666666666666663</v>
      </c>
      <c r="S37" s="1">
        <v>0</v>
      </c>
      <c r="T37" s="1">
        <v>0</v>
      </c>
      <c r="U37" s="3"/>
      <c r="V37" s="1">
        <v>1</v>
      </c>
      <c r="W37" s="1">
        <v>0</v>
      </c>
      <c r="X37" s="3">
        <v>0</v>
      </c>
    </row>
    <row r="38" spans="1:24" x14ac:dyDescent="0.25">
      <c r="A38" s="19" t="s">
        <v>21</v>
      </c>
      <c r="B38" s="1">
        <v>171</v>
      </c>
      <c r="C38" s="2">
        <v>33</v>
      </c>
      <c r="D38" s="2">
        <v>1</v>
      </c>
      <c r="E38" s="1">
        <v>32</v>
      </c>
      <c r="F38" s="3">
        <v>0.1871345029239766</v>
      </c>
      <c r="G38" s="2">
        <v>73</v>
      </c>
      <c r="H38" s="1">
        <v>10</v>
      </c>
      <c r="I38" s="3">
        <v>0.13698630136986301</v>
      </c>
      <c r="J38" s="2">
        <v>39</v>
      </c>
      <c r="K38" s="1">
        <v>13</v>
      </c>
      <c r="L38" s="3">
        <v>0.33333333333333331</v>
      </c>
      <c r="M38" s="1">
        <v>51</v>
      </c>
      <c r="N38" s="1">
        <v>8</v>
      </c>
      <c r="O38" s="3">
        <v>0.15686274509803921</v>
      </c>
      <c r="P38" s="2">
        <v>2</v>
      </c>
      <c r="Q38" s="1">
        <v>0</v>
      </c>
      <c r="R38" s="3">
        <v>0</v>
      </c>
      <c r="S38" s="1">
        <v>0</v>
      </c>
      <c r="T38" s="1">
        <v>0</v>
      </c>
      <c r="U38" s="3"/>
      <c r="V38" s="1">
        <v>2</v>
      </c>
      <c r="W38" s="1">
        <v>0</v>
      </c>
      <c r="X38" s="3">
        <v>0</v>
      </c>
    </row>
    <row r="39" spans="1:24" x14ac:dyDescent="0.25">
      <c r="A39" s="19" t="s">
        <v>35</v>
      </c>
      <c r="B39" s="1">
        <v>335</v>
      </c>
      <c r="C39" s="2">
        <v>48</v>
      </c>
      <c r="D39" s="2">
        <v>0</v>
      </c>
      <c r="E39" s="1">
        <v>48</v>
      </c>
      <c r="F39" s="3">
        <v>0.14328358208955225</v>
      </c>
      <c r="G39" s="2">
        <v>262</v>
      </c>
      <c r="H39" s="1">
        <v>30</v>
      </c>
      <c r="I39" s="3">
        <v>0.11450381679389313</v>
      </c>
      <c r="J39" s="2">
        <v>20</v>
      </c>
      <c r="K39" s="1">
        <v>7</v>
      </c>
      <c r="L39" s="3">
        <v>0.35</v>
      </c>
      <c r="M39" s="1">
        <v>41</v>
      </c>
      <c r="N39" s="1">
        <v>9</v>
      </c>
      <c r="O39" s="3">
        <v>0.21951219512195122</v>
      </c>
      <c r="P39" s="2">
        <v>6</v>
      </c>
      <c r="Q39" s="1">
        <v>0</v>
      </c>
      <c r="R39" s="3">
        <v>0</v>
      </c>
      <c r="S39" s="1">
        <v>0</v>
      </c>
      <c r="T39" s="1">
        <v>0</v>
      </c>
      <c r="U39" s="3"/>
      <c r="V39" s="1">
        <v>3</v>
      </c>
      <c r="W39" s="1">
        <v>1</v>
      </c>
      <c r="X39" s="3">
        <v>0.33333333333333331</v>
      </c>
    </row>
    <row r="40" spans="1:24" x14ac:dyDescent="0.25">
      <c r="A40" s="19" t="s">
        <v>20</v>
      </c>
      <c r="B40" s="1">
        <v>170</v>
      </c>
      <c r="C40" s="2">
        <v>62</v>
      </c>
      <c r="D40" s="2">
        <v>5</v>
      </c>
      <c r="E40" s="1">
        <v>57</v>
      </c>
      <c r="F40" s="3">
        <v>0.3352941176470588</v>
      </c>
      <c r="G40" s="2">
        <v>82</v>
      </c>
      <c r="H40" s="1">
        <v>19</v>
      </c>
      <c r="I40" s="3">
        <v>0.23170731707317074</v>
      </c>
      <c r="J40" s="2">
        <v>43</v>
      </c>
      <c r="K40" s="1">
        <v>21</v>
      </c>
      <c r="L40" s="3">
        <v>0.48837209302325579</v>
      </c>
      <c r="M40" s="1">
        <v>43</v>
      </c>
      <c r="N40" s="1">
        <v>16</v>
      </c>
      <c r="O40" s="3">
        <v>0.37209302325581395</v>
      </c>
      <c r="P40" s="2">
        <v>1</v>
      </c>
      <c r="Q40" s="1">
        <v>0</v>
      </c>
      <c r="R40" s="3">
        <v>0</v>
      </c>
      <c r="S40" s="1">
        <v>0</v>
      </c>
      <c r="T40" s="1">
        <v>0</v>
      </c>
      <c r="U40" s="3"/>
      <c r="V40" s="1">
        <v>0</v>
      </c>
      <c r="W40" s="1">
        <v>0</v>
      </c>
      <c r="X40" s="3"/>
    </row>
    <row r="41" spans="1:24" x14ac:dyDescent="0.25">
      <c r="A41" s="19" t="s">
        <v>47</v>
      </c>
      <c r="B41" s="1">
        <v>769</v>
      </c>
      <c r="C41" s="2">
        <v>178</v>
      </c>
      <c r="D41" s="2">
        <v>15</v>
      </c>
      <c r="E41" s="1">
        <v>163</v>
      </c>
      <c r="F41" s="3">
        <v>0.21196358907672302</v>
      </c>
      <c r="G41" s="2">
        <v>447</v>
      </c>
      <c r="H41" s="1">
        <v>78</v>
      </c>
      <c r="I41" s="3">
        <v>0.17449664429530201</v>
      </c>
      <c r="J41" s="2">
        <v>191</v>
      </c>
      <c r="K41" s="1">
        <v>51</v>
      </c>
      <c r="L41" s="3">
        <v>0.26701570680628273</v>
      </c>
      <c r="M41" s="1">
        <v>115</v>
      </c>
      <c r="N41" s="1">
        <v>29</v>
      </c>
      <c r="O41" s="3">
        <v>0.25217391304347825</v>
      </c>
      <c r="P41" s="2">
        <v>11</v>
      </c>
      <c r="Q41" s="1">
        <v>3</v>
      </c>
      <c r="R41" s="3">
        <v>0.27272727272727271</v>
      </c>
      <c r="S41" s="1">
        <v>0</v>
      </c>
      <c r="T41" s="1">
        <v>0</v>
      </c>
      <c r="U41" s="3"/>
      <c r="V41" s="1">
        <v>1</v>
      </c>
      <c r="W41" s="1">
        <v>1</v>
      </c>
      <c r="X41" s="3">
        <v>1</v>
      </c>
    </row>
    <row r="42" spans="1:24" x14ac:dyDescent="0.25">
      <c r="A42" s="19" t="s">
        <v>13</v>
      </c>
      <c r="B42" s="1">
        <v>154</v>
      </c>
      <c r="C42" s="2">
        <v>8</v>
      </c>
      <c r="D42" s="2">
        <v>1</v>
      </c>
      <c r="E42" s="1">
        <v>7</v>
      </c>
      <c r="F42" s="3">
        <v>4.5454545454545456E-2</v>
      </c>
      <c r="G42" s="2">
        <v>114</v>
      </c>
      <c r="H42" s="1">
        <v>6</v>
      </c>
      <c r="I42" s="3">
        <v>5.2631578947368418E-2</v>
      </c>
      <c r="J42" s="2">
        <v>14</v>
      </c>
      <c r="K42" s="1">
        <v>1</v>
      </c>
      <c r="L42" s="3">
        <v>7.1428571428571425E-2</v>
      </c>
      <c r="M42" s="1">
        <v>25</v>
      </c>
      <c r="N42" s="1">
        <v>0</v>
      </c>
      <c r="O42" s="3">
        <v>0</v>
      </c>
      <c r="P42" s="2">
        <v>0</v>
      </c>
      <c r="Q42" s="1">
        <v>0</v>
      </c>
      <c r="R42" s="3"/>
      <c r="S42" s="1">
        <v>0</v>
      </c>
      <c r="T42" s="1">
        <v>0</v>
      </c>
      <c r="U42" s="3"/>
      <c r="V42" s="1">
        <v>1</v>
      </c>
      <c r="W42" s="1">
        <v>0</v>
      </c>
      <c r="X42" s="3">
        <v>0</v>
      </c>
    </row>
    <row r="43" spans="1:24" x14ac:dyDescent="0.25">
      <c r="A43" s="19" t="s">
        <v>14</v>
      </c>
      <c r="B43" s="1">
        <v>142</v>
      </c>
      <c r="C43" s="2">
        <v>71</v>
      </c>
      <c r="D43" s="2">
        <v>10</v>
      </c>
      <c r="E43" s="1">
        <v>61</v>
      </c>
      <c r="F43" s="3">
        <v>0.42957746478873238</v>
      </c>
      <c r="G43" s="2">
        <v>88</v>
      </c>
      <c r="H43" s="1">
        <v>36</v>
      </c>
      <c r="I43" s="3">
        <v>0.40909090909090912</v>
      </c>
      <c r="J43" s="2">
        <v>23</v>
      </c>
      <c r="K43" s="1">
        <v>11</v>
      </c>
      <c r="L43" s="3">
        <v>0.47826086956521741</v>
      </c>
      <c r="M43" s="1">
        <v>25</v>
      </c>
      <c r="N43" s="1">
        <v>11</v>
      </c>
      <c r="O43" s="3">
        <v>0.44</v>
      </c>
      <c r="P43" s="2">
        <v>4</v>
      </c>
      <c r="Q43" s="1">
        <v>1</v>
      </c>
      <c r="R43" s="3">
        <v>0.25</v>
      </c>
      <c r="S43" s="1">
        <v>0</v>
      </c>
      <c r="T43" s="1">
        <v>0</v>
      </c>
      <c r="U43" s="3"/>
      <c r="V43" s="1">
        <v>0</v>
      </c>
      <c r="W43" s="1">
        <v>0</v>
      </c>
      <c r="X43" s="3"/>
    </row>
    <row r="44" spans="1:24" x14ac:dyDescent="0.25">
      <c r="A44" s="19" t="s">
        <v>0</v>
      </c>
      <c r="B44" s="1">
        <v>82</v>
      </c>
      <c r="C44" s="2">
        <v>32</v>
      </c>
      <c r="D44" s="2">
        <v>7</v>
      </c>
      <c r="E44" s="1">
        <v>25</v>
      </c>
      <c r="F44" s="3">
        <v>0.3048780487804878</v>
      </c>
      <c r="G44" s="2">
        <v>41</v>
      </c>
      <c r="H44" s="1">
        <v>8</v>
      </c>
      <c r="I44" s="3">
        <v>0.1951219512195122</v>
      </c>
      <c r="J44" s="2">
        <v>13</v>
      </c>
      <c r="K44" s="1">
        <v>9</v>
      </c>
      <c r="L44" s="3">
        <v>0.69230769230769229</v>
      </c>
      <c r="M44" s="1">
        <v>26</v>
      </c>
      <c r="N44" s="1">
        <v>8</v>
      </c>
      <c r="O44" s="3">
        <v>0.30769230769230771</v>
      </c>
      <c r="P44" s="2">
        <v>0</v>
      </c>
      <c r="Q44" s="1">
        <v>0</v>
      </c>
      <c r="R44" s="3"/>
      <c r="S44" s="1">
        <v>0</v>
      </c>
      <c r="T44" s="1">
        <v>0</v>
      </c>
      <c r="U44" s="3"/>
      <c r="V44" s="1">
        <v>0</v>
      </c>
      <c r="W44" s="1">
        <v>0</v>
      </c>
      <c r="X44" s="3"/>
    </row>
    <row r="45" spans="1:24" x14ac:dyDescent="0.25">
      <c r="A45" s="19" t="s">
        <v>39</v>
      </c>
      <c r="B45" s="1">
        <v>360</v>
      </c>
      <c r="C45" s="2">
        <v>11</v>
      </c>
      <c r="D45" s="2">
        <v>2</v>
      </c>
      <c r="E45" s="1">
        <v>9</v>
      </c>
      <c r="F45" s="3">
        <v>2.5000000000000001E-2</v>
      </c>
      <c r="G45" s="2">
        <v>263</v>
      </c>
      <c r="H45" s="1">
        <v>7</v>
      </c>
      <c r="I45" s="3">
        <v>2.6615969581749048E-2</v>
      </c>
      <c r="J45" s="2">
        <v>50</v>
      </c>
      <c r="K45" s="1">
        <v>0</v>
      </c>
      <c r="L45" s="3">
        <v>0</v>
      </c>
      <c r="M45" s="1">
        <v>45</v>
      </c>
      <c r="N45" s="1">
        <v>2</v>
      </c>
      <c r="O45" s="3">
        <v>4.4444444444444446E-2</v>
      </c>
      <c r="P45" s="2">
        <v>2</v>
      </c>
      <c r="Q45" s="1">
        <v>0</v>
      </c>
      <c r="R45" s="3">
        <v>0</v>
      </c>
      <c r="S45" s="1">
        <v>0</v>
      </c>
      <c r="T45" s="1">
        <v>0</v>
      </c>
      <c r="U45" s="3"/>
      <c r="V45" s="1">
        <v>0</v>
      </c>
      <c r="W45" s="1">
        <v>0</v>
      </c>
      <c r="X45" s="3"/>
    </row>
    <row r="46" spans="1:24" x14ac:dyDescent="0.25">
      <c r="A46" s="19" t="s">
        <v>8</v>
      </c>
      <c r="B46" s="1">
        <v>123</v>
      </c>
      <c r="C46" s="2">
        <v>52</v>
      </c>
      <c r="D46" s="2">
        <v>3</v>
      </c>
      <c r="E46" s="1">
        <v>49</v>
      </c>
      <c r="F46" s="3">
        <v>0.3983739837398374</v>
      </c>
      <c r="G46" s="2">
        <v>68</v>
      </c>
      <c r="H46" s="1">
        <v>24</v>
      </c>
      <c r="I46" s="3">
        <v>0.35294117647058826</v>
      </c>
      <c r="J46" s="2">
        <v>20</v>
      </c>
      <c r="K46" s="1">
        <v>15</v>
      </c>
      <c r="L46" s="3">
        <v>0.75</v>
      </c>
      <c r="M46" s="1">
        <v>25</v>
      </c>
      <c r="N46" s="1">
        <v>9</v>
      </c>
      <c r="O46" s="3">
        <v>0.36</v>
      </c>
      <c r="P46" s="2">
        <v>7</v>
      </c>
      <c r="Q46" s="1">
        <v>1</v>
      </c>
      <c r="R46" s="3">
        <v>0.14285714285714285</v>
      </c>
      <c r="S46" s="1">
        <v>0</v>
      </c>
      <c r="T46" s="1">
        <v>0</v>
      </c>
      <c r="U46" s="3"/>
      <c r="V46" s="1">
        <v>0</v>
      </c>
      <c r="W46" s="1">
        <v>0</v>
      </c>
      <c r="X46" s="3"/>
    </row>
    <row r="47" spans="1:24" x14ac:dyDescent="0.25">
      <c r="A47" s="19" t="s">
        <v>15</v>
      </c>
      <c r="B47" s="1">
        <v>144</v>
      </c>
      <c r="C47" s="2">
        <v>85</v>
      </c>
      <c r="D47" s="2">
        <v>9</v>
      </c>
      <c r="E47" s="1">
        <v>76</v>
      </c>
      <c r="F47" s="3">
        <v>0.52777777777777779</v>
      </c>
      <c r="G47" s="2">
        <v>69</v>
      </c>
      <c r="H47" s="1">
        <v>28</v>
      </c>
      <c r="I47" s="3">
        <v>0.40579710144927539</v>
      </c>
      <c r="J47" s="2">
        <v>22</v>
      </c>
      <c r="K47" s="1">
        <v>17</v>
      </c>
      <c r="L47" s="3">
        <v>0.77272727272727271</v>
      </c>
      <c r="M47" s="1">
        <v>45</v>
      </c>
      <c r="N47" s="1">
        <v>26</v>
      </c>
      <c r="O47" s="3">
        <v>0.57777777777777772</v>
      </c>
      <c r="P47" s="2">
        <v>7</v>
      </c>
      <c r="Q47" s="1">
        <v>5</v>
      </c>
      <c r="R47" s="3">
        <v>0.7142857142857143</v>
      </c>
      <c r="S47" s="1">
        <v>0</v>
      </c>
      <c r="T47" s="1">
        <v>0</v>
      </c>
      <c r="U47" s="3"/>
      <c r="V47" s="1">
        <v>0</v>
      </c>
      <c r="W47" s="1">
        <v>0</v>
      </c>
      <c r="X47" s="3"/>
    </row>
    <row r="48" spans="1:24" x14ac:dyDescent="0.25">
      <c r="A48" s="19" t="s">
        <v>4</v>
      </c>
      <c r="B48" s="1">
        <v>105</v>
      </c>
      <c r="C48" s="2">
        <v>5</v>
      </c>
      <c r="D48" s="2">
        <v>0</v>
      </c>
      <c r="E48" s="1">
        <v>5</v>
      </c>
      <c r="F48" s="3">
        <v>4.7619047619047616E-2</v>
      </c>
      <c r="G48" s="2">
        <v>77</v>
      </c>
      <c r="H48" s="1">
        <v>2</v>
      </c>
      <c r="I48" s="3">
        <v>2.5974025974025976E-2</v>
      </c>
      <c r="J48" s="2">
        <v>9</v>
      </c>
      <c r="K48" s="1">
        <v>2</v>
      </c>
      <c r="L48" s="3">
        <v>0.22222222222222221</v>
      </c>
      <c r="M48" s="1">
        <v>18</v>
      </c>
      <c r="N48" s="1">
        <v>1</v>
      </c>
      <c r="O48" s="3">
        <v>5.5555555555555552E-2</v>
      </c>
      <c r="P48" s="2">
        <v>1</v>
      </c>
      <c r="Q48" s="1">
        <v>0</v>
      </c>
      <c r="R48" s="3">
        <v>0</v>
      </c>
      <c r="S48" s="1">
        <v>0</v>
      </c>
      <c r="T48" s="1">
        <v>0</v>
      </c>
      <c r="U48" s="3"/>
      <c r="V48" s="1">
        <v>0</v>
      </c>
      <c r="W48" s="1">
        <v>0</v>
      </c>
      <c r="X48" s="3"/>
    </row>
    <row r="49" spans="1:24" x14ac:dyDescent="0.25">
      <c r="A49" s="19" t="s">
        <v>33</v>
      </c>
      <c r="B49" s="1">
        <v>255</v>
      </c>
      <c r="C49" s="2">
        <v>45</v>
      </c>
      <c r="D49" s="2">
        <v>19</v>
      </c>
      <c r="E49" s="1">
        <v>26</v>
      </c>
      <c r="F49" s="3">
        <v>0.10196078431372549</v>
      </c>
      <c r="G49" s="2">
        <v>129</v>
      </c>
      <c r="H49" s="1">
        <v>12</v>
      </c>
      <c r="I49" s="3">
        <v>9.3023255813953487E-2</v>
      </c>
      <c r="J49" s="2">
        <v>74</v>
      </c>
      <c r="K49" s="1">
        <v>12</v>
      </c>
      <c r="L49" s="3">
        <v>0.16216216216216217</v>
      </c>
      <c r="M49" s="1">
        <v>42</v>
      </c>
      <c r="N49" s="1">
        <v>1</v>
      </c>
      <c r="O49" s="3">
        <v>2.3809523809523808E-2</v>
      </c>
      <c r="P49" s="2">
        <v>8</v>
      </c>
      <c r="Q49" s="1">
        <v>1</v>
      </c>
      <c r="R49" s="3">
        <v>0.125</v>
      </c>
      <c r="S49" s="1">
        <v>0</v>
      </c>
      <c r="T49" s="1">
        <v>0</v>
      </c>
      <c r="U49" s="3"/>
      <c r="V49" s="1">
        <v>1</v>
      </c>
      <c r="W49" s="1">
        <v>0</v>
      </c>
      <c r="X49" s="3">
        <v>0</v>
      </c>
    </row>
    <row r="50" spans="1:24" x14ac:dyDescent="0.25">
      <c r="A50" s="19" t="s">
        <v>10</v>
      </c>
      <c r="B50" s="1">
        <v>139</v>
      </c>
      <c r="C50" s="2">
        <v>0</v>
      </c>
      <c r="D50" s="2">
        <v>0</v>
      </c>
      <c r="E50" s="1">
        <v>0</v>
      </c>
      <c r="F50" s="3">
        <v>0</v>
      </c>
      <c r="G50" s="2">
        <v>110</v>
      </c>
      <c r="H50" s="1">
        <v>0</v>
      </c>
      <c r="I50" s="3">
        <v>0</v>
      </c>
      <c r="J50" s="2">
        <v>11</v>
      </c>
      <c r="K50" s="1">
        <v>0</v>
      </c>
      <c r="L50" s="3">
        <v>0</v>
      </c>
      <c r="M50" s="1">
        <v>16</v>
      </c>
      <c r="N50" s="1">
        <v>0</v>
      </c>
      <c r="O50" s="3">
        <v>0</v>
      </c>
      <c r="P50" s="2">
        <v>1</v>
      </c>
      <c r="Q50" s="1">
        <v>0</v>
      </c>
      <c r="R50" s="3">
        <v>0</v>
      </c>
      <c r="S50" s="1">
        <v>0</v>
      </c>
      <c r="T50" s="1">
        <v>0</v>
      </c>
      <c r="U50" s="3"/>
      <c r="V50" s="1">
        <v>0</v>
      </c>
      <c r="W50" s="1">
        <v>0</v>
      </c>
      <c r="X50" s="3"/>
    </row>
    <row r="51" spans="1:24" x14ac:dyDescent="0.25">
      <c r="A51" s="19" t="s">
        <v>1</v>
      </c>
      <c r="B51" s="1">
        <v>92</v>
      </c>
      <c r="C51" s="2">
        <v>27</v>
      </c>
      <c r="D51" s="2">
        <v>1</v>
      </c>
      <c r="E51" s="1">
        <v>26</v>
      </c>
      <c r="F51" s="3">
        <v>0.28260869565217389</v>
      </c>
      <c r="G51" s="2">
        <v>40</v>
      </c>
      <c r="H51" s="1">
        <v>5</v>
      </c>
      <c r="I51" s="3">
        <v>0.125</v>
      </c>
      <c r="J51" s="2">
        <v>26</v>
      </c>
      <c r="K51" s="1">
        <v>10</v>
      </c>
      <c r="L51" s="3">
        <v>0.38461538461538464</v>
      </c>
      <c r="M51" s="1">
        <v>23</v>
      </c>
      <c r="N51" s="1">
        <v>8</v>
      </c>
      <c r="O51" s="3">
        <v>0.34782608695652173</v>
      </c>
      <c r="P51" s="2">
        <v>2</v>
      </c>
      <c r="Q51" s="1">
        <v>2</v>
      </c>
      <c r="R51" s="3">
        <v>1</v>
      </c>
      <c r="S51" s="1">
        <v>0</v>
      </c>
      <c r="T51" s="1">
        <v>0</v>
      </c>
      <c r="U51" s="3"/>
      <c r="V51" s="1">
        <v>0</v>
      </c>
      <c r="W51" s="1">
        <v>0</v>
      </c>
      <c r="X51" s="3"/>
    </row>
    <row r="52" spans="1:24" x14ac:dyDescent="0.25">
      <c r="A52" s="16" t="s">
        <v>66</v>
      </c>
      <c r="B52" s="6">
        <f>SUM(B2:B51)</f>
        <v>12018</v>
      </c>
      <c r="C52" s="6">
        <f t="shared" ref="C52:E52" si="0">SUM(C2:C51)</f>
        <v>2925</v>
      </c>
      <c r="D52" s="6">
        <f t="shared" si="0"/>
        <v>475</v>
      </c>
      <c r="E52" s="6">
        <f t="shared" si="0"/>
        <v>2450</v>
      </c>
      <c r="F52" s="7">
        <f>+E52/B52</f>
        <v>0.2038608753536362</v>
      </c>
      <c r="G52" s="6">
        <f t="shared" ref="G52:H52" si="1">SUM(G2:G51)</f>
        <v>7028</v>
      </c>
      <c r="H52" s="6">
        <f t="shared" si="1"/>
        <v>1173</v>
      </c>
      <c r="I52" s="7">
        <f>+H52/G52</f>
        <v>0.16690381331815596</v>
      </c>
      <c r="J52" s="6">
        <f t="shared" ref="J52:K52" si="2">SUM(J2:J51)</f>
        <v>2227</v>
      </c>
      <c r="K52" s="6">
        <f t="shared" si="2"/>
        <v>626</v>
      </c>
      <c r="L52" s="7">
        <f>+K52/J52</f>
        <v>0.28109564436461609</v>
      </c>
      <c r="M52" s="6">
        <f t="shared" ref="M52:N52" si="3">SUM(M2:M51)</f>
        <v>2326</v>
      </c>
      <c r="N52" s="6">
        <f t="shared" si="3"/>
        <v>542</v>
      </c>
      <c r="O52" s="7">
        <f>+N52/M52</f>
        <v>0.23301805674978504</v>
      </c>
      <c r="P52" s="6">
        <f t="shared" ref="P52:Q52" si="4">SUM(P2:P51)</f>
        <v>218</v>
      </c>
      <c r="Q52" s="6">
        <f t="shared" si="4"/>
        <v>47</v>
      </c>
      <c r="R52" s="7">
        <f>+Q52/P52</f>
        <v>0.21559633027522937</v>
      </c>
      <c r="S52" s="6">
        <f t="shared" ref="S52:T52" si="5">SUM(S2:S51)</f>
        <v>5</v>
      </c>
      <c r="T52" s="6">
        <f t="shared" si="5"/>
        <v>1</v>
      </c>
      <c r="U52" s="7">
        <f>+T52/S52</f>
        <v>0.2</v>
      </c>
      <c r="V52" s="6">
        <f t="shared" ref="V52:W52" si="6">SUM(V2:V51)</f>
        <v>23</v>
      </c>
      <c r="W52" s="6">
        <f t="shared" si="6"/>
        <v>8</v>
      </c>
      <c r="X52" s="7">
        <f>+W52/V52</f>
        <v>0.34782608695652173</v>
      </c>
    </row>
    <row r="54" spans="1:24" x14ac:dyDescent="0.25">
      <c r="A54" s="25" t="s">
        <v>97</v>
      </c>
      <c r="B54" s="25"/>
      <c r="C54" s="25"/>
      <c r="D54" s="25"/>
      <c r="E54" s="25"/>
      <c r="F54" s="25"/>
      <c r="G54" s="25"/>
      <c r="H54" s="25"/>
      <c r="I54" s="25"/>
      <c r="J54" s="25"/>
      <c r="K54" s="21"/>
      <c r="L54" s="21"/>
      <c r="M54" s="21"/>
      <c r="N54" s="21"/>
    </row>
    <row r="55" spans="1:24" x14ac:dyDescent="0.25">
      <c r="A55" s="26" t="s">
        <v>120</v>
      </c>
      <c r="B55" s="26"/>
      <c r="C55" s="26"/>
      <c r="D55" s="26"/>
      <c r="E55" s="26"/>
      <c r="F55" s="26"/>
      <c r="G55" s="26"/>
      <c r="H55" s="26"/>
      <c r="I55" s="26"/>
      <c r="J55" s="26"/>
      <c r="K55" s="24"/>
      <c r="L55" s="24"/>
      <c r="M55" s="24"/>
      <c r="N55" s="24"/>
    </row>
    <row r="56" spans="1:24" x14ac:dyDescent="0.25">
      <c r="A56" s="26"/>
      <c r="B56" s="26"/>
      <c r="C56" s="26"/>
      <c r="D56" s="26"/>
      <c r="E56" s="26"/>
      <c r="F56" s="26"/>
      <c r="G56" s="26"/>
      <c r="H56" s="26"/>
      <c r="I56" s="26"/>
      <c r="J56" s="26"/>
      <c r="K56" s="24"/>
      <c r="L56" s="24"/>
      <c r="M56" s="24"/>
      <c r="N56" s="24"/>
    </row>
    <row r="57" spans="1:24" ht="15" customHeight="1" x14ac:dyDescent="0.25">
      <c r="A57" s="27" t="s">
        <v>119</v>
      </c>
      <c r="B57" s="27"/>
      <c r="C57" s="27"/>
      <c r="D57" s="27"/>
      <c r="E57" s="27"/>
      <c r="F57" s="27"/>
      <c r="G57" s="27"/>
      <c r="H57" s="27"/>
      <c r="I57" s="27"/>
      <c r="J57" s="27"/>
      <c r="K57" s="20"/>
      <c r="L57" s="20"/>
      <c r="M57" s="20"/>
      <c r="N57" s="20"/>
    </row>
    <row r="58" spans="1:24" x14ac:dyDescent="0.25">
      <c r="A58" s="27"/>
      <c r="B58" s="27"/>
      <c r="C58" s="27"/>
      <c r="D58" s="27"/>
      <c r="E58" s="27"/>
      <c r="F58" s="27"/>
      <c r="G58" s="27"/>
      <c r="H58" s="27"/>
      <c r="I58" s="27"/>
      <c r="J58" s="27"/>
      <c r="K58" s="20"/>
      <c r="L58" s="20"/>
      <c r="M58" s="20"/>
      <c r="N58" s="20"/>
    </row>
    <row r="59" spans="1:24" x14ac:dyDescent="0.25">
      <c r="A59" s="27"/>
      <c r="B59" s="27"/>
      <c r="C59" s="27"/>
      <c r="D59" s="27"/>
      <c r="E59" s="27"/>
      <c r="F59" s="27"/>
      <c r="G59" s="27"/>
      <c r="H59" s="27"/>
      <c r="I59" s="27"/>
      <c r="J59" s="27"/>
      <c r="K59" s="20"/>
      <c r="L59" s="20"/>
      <c r="M59" s="20"/>
      <c r="N59" s="20"/>
    </row>
    <row r="60" spans="1:24" ht="21" customHeight="1" x14ac:dyDescent="0.25">
      <c r="A60" s="27"/>
      <c r="B60" s="27"/>
      <c r="C60" s="27"/>
      <c r="D60" s="27"/>
      <c r="E60" s="27"/>
      <c r="F60" s="27"/>
      <c r="G60" s="27"/>
      <c r="H60" s="27"/>
      <c r="I60" s="27"/>
      <c r="J60" s="27"/>
    </row>
  </sheetData>
  <sortState xmlns:xlrd2="http://schemas.microsoft.com/office/spreadsheetml/2017/richdata2" ref="A2:X51">
    <sortCondition ref="A2:A51"/>
  </sortState>
  <mergeCells count="3">
    <mergeCell ref="A54:J54"/>
    <mergeCell ref="A55:J56"/>
    <mergeCell ref="A57:J60"/>
  </mergeCells>
  <pageMargins left="0.45" right="0.45" top="0.5" bottom="0.5" header="0.3" footer="0.3"/>
  <pageSetup orientation="landscape" r:id="rId1"/>
  <headerFooter>
    <oddHeader>&amp;C&amp;"Arial,Bold"Lake County Top Mortgage Lenders (HMDA 2024)</oddHeader>
    <oddFooter>&amp;C&amp;"Arial,Regular"&amp;10Page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8d329c-2679-4f33-aab2-46ecb6c18472" xsi:nil="true"/>
    <lcf76f155ced4ddcb4097134ff3c332f xmlns="06962982-b365-46de-9a3e-cba0901ce5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77550780AE914792257A69EEBFF98A" ma:contentTypeVersion="18" ma:contentTypeDescription="Create a new document." ma:contentTypeScope="" ma:versionID="8f7fa1736055f4c7cb25ea31dcad0a99">
  <xsd:schema xmlns:xsd="http://www.w3.org/2001/XMLSchema" xmlns:xs="http://www.w3.org/2001/XMLSchema" xmlns:p="http://schemas.microsoft.com/office/2006/metadata/properties" xmlns:ns2="06962982-b365-46de-9a3e-cba0901ce560" xmlns:ns3="038d329c-2679-4f33-aab2-46ecb6c18472" targetNamespace="http://schemas.microsoft.com/office/2006/metadata/properties" ma:root="true" ma:fieldsID="2ebd84d6079994f09fd3ba10d7c25984" ns2:_="" ns3:_="">
    <xsd:import namespace="06962982-b365-46de-9a3e-cba0901ce560"/>
    <xsd:import namespace="038d329c-2679-4f33-aab2-46ecb6c184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62982-b365-46de-9a3e-cba0901ce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da57f40-c24b-4123-89a7-660c70e31a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8d329c-2679-4f33-aab2-46ecb6c1847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a29fd49-d4b8-477e-80cf-fe1867bd508c}" ma:internalName="TaxCatchAll" ma:showField="CatchAllData" ma:web="038d329c-2679-4f33-aab2-46ecb6c1847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677451-6CDF-4E6F-AA07-E305949A1C30}">
  <ds:schemaRefs>
    <ds:schemaRef ds:uri="http://schemas.microsoft.com/office/2006/metadata/properties"/>
    <ds:schemaRef ds:uri="http://schemas.microsoft.com/office/infopath/2007/PartnerControls"/>
    <ds:schemaRef ds:uri="038d329c-2679-4f33-aab2-46ecb6c18472"/>
    <ds:schemaRef ds:uri="06962982-b365-46de-9a3e-cba0901ce560"/>
  </ds:schemaRefs>
</ds:datastoreItem>
</file>

<file path=customXml/itemProps2.xml><?xml version="1.0" encoding="utf-8"?>
<ds:datastoreItem xmlns:ds="http://schemas.openxmlformats.org/officeDocument/2006/customXml" ds:itemID="{916B3703-C574-498B-AE32-5AEEF78F26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62982-b365-46de-9a3e-cba0901ce560"/>
    <ds:schemaRef ds:uri="038d329c-2679-4f33-aab2-46ecb6c18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EC2F8-1FA7-4F27-9CD0-CEC4513009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Lake Co Applications</vt:lpstr>
      <vt:lpstr>Lake Co Originations</vt:lpstr>
      <vt:lpstr>Lake Co Denials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Nelson</dc:creator>
  <cp:lastModifiedBy>Amy Nelson</cp:lastModifiedBy>
  <cp:lastPrinted>2025-12-17T15:14:57Z</cp:lastPrinted>
  <dcterms:created xsi:type="dcterms:W3CDTF">2025-12-16T17:41:02Z</dcterms:created>
  <dcterms:modified xsi:type="dcterms:W3CDTF">2025-12-17T15:59:12Z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0x0101004377550780AE914792257A69EEBFF98A</vt:lpwstr>
  </property>
  <property fmtid="{D5CDD505-2E9C-101B-9397-08002B2CF9AE}" pid="3" name="MediaServiceImageTags">
    <vt:lpwstr/>
  </property>
</Properties>
</file>