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fairhousingc.sharepoint.com/sites/FHCCI-Files/Shared/N000 (News Clips, Press)/Press Releases/2025/"/>
    </mc:Choice>
  </mc:AlternateContent>
  <xr:revisionPtr revIDLastSave="562" documentId="8_{266642BD-F783-4449-AF1A-C29FFDDB9186}" xr6:coauthVersionLast="47" xr6:coauthVersionMax="47" xr10:uidLastSave="{C41A4FA4-56EE-4EBD-A041-710E7EABC1EB}"/>
  <bookViews>
    <workbookView xWindow="-120" yWindow="-120" windowWidth="20730" windowHeight="11040" activeTab="2" xr2:uid="{00000000-000D-0000-FFFF-FFFF00000000}"/>
  </bookViews>
  <sheets>
    <sheet name="Allen Co Applications" sheetId="1" r:id="rId1"/>
    <sheet name="Allen Co Originations" sheetId="2" r:id="rId2"/>
    <sheet name="Allen Co Denials" sheetId="3" r:id="rId3"/>
  </sheets>
  <definedNames>
    <definedName name="_xlnm._FilterDatabase" localSheetId="0" hidden="1">'Allen Co Applications'!$A$1:$P$52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2" i="3" l="1"/>
  <c r="V52" i="3"/>
  <c r="T52" i="3"/>
  <c r="S52" i="3"/>
  <c r="Q52" i="3"/>
  <c r="P52" i="3"/>
  <c r="N52" i="3"/>
  <c r="M52" i="3"/>
  <c r="K52" i="3"/>
  <c r="J52" i="3"/>
  <c r="H52" i="3"/>
  <c r="G52" i="3"/>
  <c r="E52" i="3"/>
  <c r="D52" i="3"/>
  <c r="C52" i="3"/>
  <c r="B52" i="3"/>
  <c r="V52" i="2"/>
  <c r="X52" i="2" s="1"/>
  <c r="S52" i="2"/>
  <c r="P52" i="2"/>
  <c r="M52" i="2"/>
  <c r="J52" i="2"/>
  <c r="L52" i="2" s="1"/>
  <c r="G52" i="2"/>
  <c r="I52" i="2" s="1"/>
  <c r="F52" i="2"/>
  <c r="E52" i="2"/>
  <c r="D52" i="2"/>
  <c r="Y52" i="2" s="1"/>
  <c r="B52" i="2"/>
  <c r="O52" i="1"/>
  <c r="M52" i="1"/>
  <c r="N52" i="1" s="1"/>
  <c r="K52" i="1"/>
  <c r="L52" i="1" s="1"/>
  <c r="I52" i="1"/>
  <c r="J52" i="1" s="1"/>
  <c r="G52" i="1"/>
  <c r="H52" i="1" s="1"/>
  <c r="E52" i="1"/>
  <c r="D52" i="1"/>
  <c r="C52" i="1"/>
  <c r="B52" i="1"/>
  <c r="F52" i="1" l="1"/>
  <c r="P52" i="1"/>
  <c r="C52" i="2"/>
  <c r="N52" i="2"/>
  <c r="Q52" i="2"/>
  <c r="T52" i="2"/>
  <c r="W52" i="2"/>
  <c r="H52" i="2"/>
  <c r="O52" i="2"/>
  <c r="U52" i="2"/>
  <c r="K52" i="2"/>
  <c r="R52" i="2"/>
  <c r="R52" i="3"/>
  <c r="X52" i="3"/>
  <c r="U52" i="3"/>
  <c r="O52" i="3"/>
  <c r="L52" i="3"/>
  <c r="I52" i="3"/>
  <c r="F52" i="3"/>
</calcChain>
</file>

<file path=xl/sharedStrings.xml><?xml version="1.0" encoding="utf-8"?>
<sst xmlns="http://schemas.openxmlformats.org/spreadsheetml/2006/main" count="229" uniqueCount="120">
  <si>
    <t>Top 50 Mortgage Lenders for Allen County By Applications (HMDA 2024)</t>
  </si>
  <si>
    <t>Total Applications</t>
  </si>
  <si>
    <t>Applications for Race Not Reported</t>
  </si>
  <si>
    <t>Total Applications (Excluding Unknown)</t>
  </si>
  <si>
    <t>White Applications</t>
  </si>
  <si>
    <t>White Share of Applicants</t>
  </si>
  <si>
    <t>Black Applications</t>
  </si>
  <si>
    <t>Black Share of Applicants</t>
  </si>
  <si>
    <t>Hispanic Applications</t>
  </si>
  <si>
    <t>Hispanic Share of Applicants</t>
  </si>
  <si>
    <t>Asian Applications</t>
  </si>
  <si>
    <t>Asian Share of Applicants</t>
  </si>
  <si>
    <t>Pacific Islander Applications</t>
  </si>
  <si>
    <t>Pacific Islander Share of Applicants</t>
  </si>
  <si>
    <t>Native American Applications</t>
  </si>
  <si>
    <t>Native American Share of Applicants</t>
  </si>
  <si>
    <t>1st Source Bank</t>
  </si>
  <si>
    <t>AmeriSave Mortgage Corporation</t>
  </si>
  <si>
    <t>Broker Solutions, Inc.</t>
  </si>
  <si>
    <t>Carrington Mortgage Services, LLC</t>
  </si>
  <si>
    <t>CROSSCOUNTRY MORTGAGE, INC.</t>
  </si>
  <si>
    <t>DHI MORTGAGE COMPANY, LTD.</t>
  </si>
  <si>
    <t>DIAMOND RESIDENTIAL MORTGAGE CORPORATION</t>
  </si>
  <si>
    <t>Discover Bank</t>
  </si>
  <si>
    <t>Fairway Independent Mortgage Corporation</t>
  </si>
  <si>
    <t>Fifth Third Bank, National Association</t>
  </si>
  <si>
    <t>Figure Lending LLC</t>
  </si>
  <si>
    <t>Fire Police City County Federal Credit Union</t>
  </si>
  <si>
    <t>First Federal Bank of the Midwest</t>
  </si>
  <si>
    <t>First Merchants Bank</t>
  </si>
  <si>
    <t>Flagstar Bank, FSB</t>
  </si>
  <si>
    <t>FORT FINANCIAL Federal Credit Union</t>
  </si>
  <si>
    <t>FREEDOM MORTGAGE CORPORATION</t>
  </si>
  <si>
    <t>GENEVA FINANCIAL, LLC</t>
  </si>
  <si>
    <t>GVC MORTGAGE, INC.</t>
  </si>
  <si>
    <t>HALLMARK HOME MORTGAGE, LLC</t>
  </si>
  <si>
    <t>Horizon Bank</t>
  </si>
  <si>
    <t>JPMorgan Chase Bank, National Association</t>
  </si>
  <si>
    <t>Lake City Bank</t>
  </si>
  <si>
    <t>Loandepot.Com, LLC</t>
  </si>
  <si>
    <t>MIDWEST AMERICA</t>
  </si>
  <si>
    <t>Mortgage Research Center, LLC</t>
  </si>
  <si>
    <t>Nations Lending Corporation</t>
  </si>
  <si>
    <t>Nationstar Mortgage LLC</t>
  </si>
  <si>
    <t>Navy Federal Credit Union</t>
  </si>
  <si>
    <t>New Day Financial, LLC</t>
  </si>
  <si>
    <t>NEWREZ LLC</t>
  </si>
  <si>
    <t>Null</t>
  </si>
  <si>
    <t>Old National Bank</t>
  </si>
  <si>
    <t>PARTNERS 1ST Federal Credit Union</t>
  </si>
  <si>
    <t>PENNYMAC LOAN SERVICES, LLC</t>
  </si>
  <si>
    <t>PNC Bank, National Association</t>
  </si>
  <si>
    <t>ProFed Federal Credit Union</t>
  </si>
  <si>
    <t>Rocket Mortgage, LLC</t>
  </si>
  <si>
    <t>RUOFF MORTGAGE COMPANY, INC.</t>
  </si>
  <si>
    <t>SPRING EQ, LLC</t>
  </si>
  <si>
    <t>STAR Financial Bank</t>
  </si>
  <si>
    <t>STOCKTON MORTGAGE CORPORATION</t>
  </si>
  <si>
    <t>TEACHERS CREDIT UNION</t>
  </si>
  <si>
    <t>The Garrett State Bank***</t>
  </si>
  <si>
    <t>Three Rivers Federal Credit Union</t>
  </si>
  <si>
    <t>TRIAD FINANCIAL SERVICES, INC.</t>
  </si>
  <si>
    <t>U.S. Bank National Association</t>
  </si>
  <si>
    <t>Union Savings Bank</t>
  </si>
  <si>
    <t>UNITED SHORE FINANCIAL SERVICES, LLC</t>
  </si>
  <si>
    <t>V.I.P. MORTGAGE, INC.</t>
  </si>
  <si>
    <t>TOTAL</t>
  </si>
  <si>
    <t>NOTES:</t>
  </si>
  <si>
    <t>This spreadsheet is provided by the Fair Housing Center of Central Indiana as a courtesy to users and is for informational purposes only. Updates to the data may occur after date of publication (12/18/2025).</t>
  </si>
  <si>
    <t>Top 50 Mortgage Lenders for Allen County By Originations (HMDA 2024)</t>
  </si>
  <si>
    <t>Total Origination Amount ($1000s)</t>
  </si>
  <si>
    <t xml:space="preserve">Average Origination Amount ($1000s) </t>
  </si>
  <si>
    <t>Total Originations</t>
  </si>
  <si>
    <t>Originations for Race Unknown</t>
  </si>
  <si>
    <t>Number of Originations (Excluding Unknown)</t>
  </si>
  <si>
    <t>White Originations</t>
  </si>
  <si>
    <t>White Share of Originations*</t>
  </si>
  <si>
    <t>White Origination Rate**</t>
  </si>
  <si>
    <t>Black Originations</t>
  </si>
  <si>
    <t>Black Share of Originations*</t>
  </si>
  <si>
    <t>Black Origination Rate**</t>
  </si>
  <si>
    <t>Hispanic Originations</t>
  </si>
  <si>
    <t>Hispanic Share of Originations*</t>
  </si>
  <si>
    <t>Hispanic Origination Rate**</t>
  </si>
  <si>
    <t>Asian Originations</t>
  </si>
  <si>
    <t>Asian Share of Originations*</t>
  </si>
  <si>
    <t>Asian Origination Rate**</t>
  </si>
  <si>
    <t>Pacific Islander Originations</t>
  </si>
  <si>
    <t>Pacific Islander Share of Originations*</t>
  </si>
  <si>
    <t>Pacific Islander Origination Rate**</t>
  </si>
  <si>
    <t>Native American Originations</t>
  </si>
  <si>
    <t>Native American Share of Originations*</t>
  </si>
  <si>
    <t>Native American Origination Rate**</t>
  </si>
  <si>
    <t>Origination Rate</t>
  </si>
  <si>
    <t>First Merchants Bank***</t>
  </si>
  <si>
    <t>Lake City Bank***</t>
  </si>
  <si>
    <t>MIDWEST AMERICA***</t>
  </si>
  <si>
    <t>The Garrett State Bank</t>
  </si>
  <si>
    <t>**For origination rates, to evaluate individual lenders' performance with different racial/ethnic groups, the FHCCI calculates how many originations a lender made to borrowers in one group divided by the number of applications received by borrowers in the same group. For example, Union Savings Bank originated 168 loans to white borrowers out of 208 applications received by white applicants, giving a white origination rate of 80.77%. The FHCCI then compares this 80.77% origination rate to this lender's origination rates for Black, Hispanic, and other groups of borrowers. Ideally, an individual lender should have similar origination rates across groups, regardless of race or ethnicity.</t>
  </si>
  <si>
    <t>***The flagged lenders reported a small number of mortgage originations for multifamily properties to HMDA. Because of the large dollar values of multifamily properties, the average origination amount for these lenders may be skewed higher than the average origination amount for a single-family home.</t>
  </si>
  <si>
    <t>Top 50 Mortgage Lenders for Allen County By Denials (HMDA 2024)</t>
  </si>
  <si>
    <t>Total Denials</t>
  </si>
  <si>
    <t>Denials for Race Unknown</t>
  </si>
  <si>
    <t>Number of Denials (Excluding Unknown)</t>
  </si>
  <si>
    <t>Total Denial Rate</t>
  </si>
  <si>
    <t>White Denials</t>
  </si>
  <si>
    <t>White Denial Rate</t>
  </si>
  <si>
    <t>Black Denials</t>
  </si>
  <si>
    <t>Black Denial Rate</t>
  </si>
  <si>
    <t>Hispanic Denials</t>
  </si>
  <si>
    <t>Hispanic Denial Rate</t>
  </si>
  <si>
    <t>Asian Denials</t>
  </si>
  <si>
    <t>Asian Denial Rate</t>
  </si>
  <si>
    <t>Pacific Islander Denials</t>
  </si>
  <si>
    <t>Pacific Islander Denial Rate</t>
  </si>
  <si>
    <t>Native American Denials</t>
  </si>
  <si>
    <t>Native American Denial Rate</t>
  </si>
  <si>
    <t>**For denial rates, to evaluate individual lenders' performance with different racial/ethnic groups, the FHCCI calculates how many denials a lender made to borrowers in one group divided by the number of applications received by borrowers in the same group. For example, Union Savings Bank denied 9 loan applications from white applicants out of 208 applications received by white applicants, giving a white denial rate of 4.33%. The FHCCI then compares this 4.33% denial rate to this lender's denial rates for Black, Hispanic, and other groups of borrowers. Ideally, an individual lender should have similar denial rates across groups, regardless of race or ethnicity.</t>
  </si>
  <si>
    <t>*For share of applications, to evaluate individual lenders' performance with borrowers of different races/ethnicities, the FHCCI first calculates the share of applications from borrowers of different race/ethnicities by Allen County Top 50 Lenders on average (Row 52). We then look at the mortgage lenders who are performing far above or far below the average for the Top 50 Lenders. For example, among Allen County's Top 50 Mortgage Lenders, 7.47% of their applications were from Black/African American borrowers (Cell H52). Lenders performing far below this average would require additional scrutiny for fair lending concerns. The FHCCI also evaluates the success of the overall market based on how similar the distribution of mortgage applications is to the distribution of the overall population by race/ethnicity. For example, the most recent Census data (2023) shows that Allen County households are 71% white, 11% Black/African American, 9% Hispanic, and 5% Asian. However, in 2024, only 7.31% of mortgage lending applications came from Hispanic/Latino borrowers (Cell J52), indicating lower-than-ideal lending to the Hispanic population across the county.</t>
  </si>
  <si>
    <t>*For share of originations, to evaluate individual lenders' performance with borrowers of different races/ethnicities, the FHCCI first calculates the total share of originations to borrowers of different race/ethnicities by Allen County Top 50 Lenders on average (Row 52). We then look at the mortgage lenders who are performing far above or far below the average for the Top 50 Lenders. For example, among Allen County's Top 50 Mortgage Lenders, 5.82% of their originations were made to Black/African American borrowers (Cell K52). Lenders performing far below this average would require additional scrutiny for fair lending concerns. The FHCCI also evaluates the success of the overall market based on how similar the distribution of mortgage originations is to the distribution of the population by race/ethnicity. For example, the most recent Census data (2023) shows that Allen County households are 71% white, 11% Black/African American, 9% Hispanic, and 5% Asian. However, in 2024, only 6.86% of mortgage lending originations went to Hispanic/Latino borrowers (Cell N52), indicating lower-than-ideal lending to the Hispanic population across the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</si>
</sst>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quot;$&quot;#,##0.00\)"/>
  </numFmts>
  <fonts count="8" x14ac:knownFonts="1">
    <font>
      <sz val="11"/>
      <name val="Calibri"/>
    </font>
    <font>
      <sz val="9"/>
      <color rgb="FF000000"/>
      <name val="Arial"/>
      <family val="2"/>
    </font>
    <font>
      <b/>
      <sz val="10"/>
      <color rgb="FF000000"/>
      <name val="Arial"/>
      <family val="2"/>
    </font>
    <font>
      <b/>
      <sz val="9"/>
      <color rgb="FF000000"/>
      <name val="Arial"/>
      <family val="2"/>
    </font>
    <font>
      <b/>
      <sz val="11"/>
      <name val="Calibri"/>
      <family val="2"/>
    </font>
    <font>
      <sz val="9"/>
      <name val="Arial"/>
      <family val="2"/>
    </font>
    <font>
      <b/>
      <sz val="9"/>
      <name val="Arial"/>
      <family val="2"/>
    </font>
    <font>
      <i/>
      <sz val="9"/>
      <name val="Arial"/>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9">
    <xf numFmtId="0" fontId="0" fillId="0" borderId="0" xfId="0"/>
    <xf numFmtId="164" fontId="1" fillId="0" borderId="1" xfId="0" applyNumberFormat="1" applyFont="1" applyBorder="1" applyAlignment="1">
      <alignment horizontal="center" vertical="center"/>
    </xf>
    <xf numFmtId="3"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0" fillId="0" borderId="0" xfId="0" applyAlignment="1">
      <alignment wrapText="1"/>
    </xf>
    <xf numFmtId="0" fontId="2" fillId="0" borderId="1" xfId="0" applyFont="1" applyBorder="1" applyAlignment="1">
      <alignment horizontal="left" wrapText="1"/>
    </xf>
    <xf numFmtId="0" fontId="2" fillId="0" borderId="1" xfId="0" applyFont="1" applyBorder="1" applyAlignment="1">
      <alignment horizontal="center" wrapText="1"/>
    </xf>
    <xf numFmtId="164"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4" fillId="0" borderId="0" xfId="0" applyFont="1"/>
    <xf numFmtId="0" fontId="4" fillId="0" borderId="0" xfId="0" applyFont="1" applyAlignment="1">
      <alignment vertical="center"/>
    </xf>
    <xf numFmtId="165" fontId="1"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0" xfId="0" applyAlignment="1">
      <alignment horizontal="left" wrapText="1"/>
    </xf>
    <xf numFmtId="0" fontId="6" fillId="0" borderId="0" xfId="0" applyFont="1" applyAlignment="1">
      <alignment horizontal="left"/>
    </xf>
    <xf numFmtId="0" fontId="5" fillId="0" borderId="0" xfId="0" applyFont="1"/>
    <xf numFmtId="0" fontId="5" fillId="0" borderId="0" xfId="0" applyFont="1" applyAlignment="1">
      <alignment vertical="top" wrapText="1"/>
    </xf>
    <xf numFmtId="0" fontId="5" fillId="0" borderId="0" xfId="0" applyFont="1" applyAlignment="1">
      <alignment horizontal="left" wrapText="1"/>
    </xf>
    <xf numFmtId="0" fontId="7" fillId="0" borderId="0" xfId="0" applyFont="1"/>
    <xf numFmtId="0" fontId="6" fillId="0" borderId="0" xfId="0" applyFont="1"/>
    <xf numFmtId="0" fontId="7" fillId="0" borderId="0" xfId="0" applyFont="1" applyAlignment="1">
      <alignment wrapText="1"/>
    </xf>
    <xf numFmtId="0" fontId="5" fillId="0" borderId="0" xfId="0" applyFont="1" applyAlignment="1">
      <alignment wrapText="1"/>
    </xf>
    <xf numFmtId="0" fontId="7" fillId="0" borderId="0" xfId="0" applyFont="1" applyAlignment="1">
      <alignment horizontal="left" wrapText="1"/>
    </xf>
    <xf numFmtId="0" fontId="6" fillId="0" borderId="0" xfId="0" applyFont="1" applyAlignment="1">
      <alignment horizontal="left"/>
    </xf>
    <xf numFmtId="0" fontId="5" fillId="0" borderId="0" xfId="0" applyFont="1" applyAlignment="1">
      <alignment horizontal="left" vertical="top" wrapText="1"/>
    </xf>
    <xf numFmtId="0" fontId="5"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6"/>
  <sheetViews>
    <sheetView zoomScale="106" zoomScaleNormal="106" workbookViewId="0">
      <pane xSplit="1" ySplit="1" topLeftCell="B52" activePane="bottomRight" state="frozen"/>
      <selection pane="topRight"/>
      <selection pane="bottomLeft"/>
      <selection pane="bottomRight" activeCell="A64" sqref="A64"/>
    </sheetView>
  </sheetViews>
  <sheetFormatPr defaultRowHeight="15" x14ac:dyDescent="0.25"/>
  <cols>
    <col min="1" max="1" width="35.7109375" style="16" customWidth="1"/>
    <col min="2" max="2" width="12.140625" customWidth="1"/>
    <col min="3" max="4" width="11.42578125" customWidth="1"/>
    <col min="5" max="5" width="11.140625" customWidth="1"/>
    <col min="6" max="6" width="10.7109375" customWidth="1"/>
    <col min="7" max="7" width="11.28515625" customWidth="1"/>
    <col min="8" max="8" width="10.7109375" customWidth="1"/>
    <col min="9" max="9" width="11.140625" customWidth="1"/>
    <col min="10" max="10" width="10.7109375" customWidth="1"/>
    <col min="11" max="11" width="11.28515625" customWidth="1"/>
    <col min="12" max="12" width="10.7109375" customWidth="1"/>
    <col min="13" max="13" width="11.140625" customWidth="1"/>
    <col min="14" max="14" width="10.7109375" customWidth="1"/>
    <col min="15" max="15" width="11.140625" customWidth="1"/>
    <col min="16" max="16" width="10.7109375" customWidth="1"/>
  </cols>
  <sheetData>
    <row r="1" spans="1:16" s="4" customFormat="1" ht="64.5" x14ac:dyDescent="0.25">
      <c r="A1" s="5" t="s">
        <v>0</v>
      </c>
      <c r="B1" s="6" t="s">
        <v>1</v>
      </c>
      <c r="C1" s="6" t="s">
        <v>2</v>
      </c>
      <c r="D1" s="6" t="s">
        <v>3</v>
      </c>
      <c r="E1" s="6" t="s">
        <v>4</v>
      </c>
      <c r="F1" s="6" t="s">
        <v>5</v>
      </c>
      <c r="G1" s="6" t="s">
        <v>6</v>
      </c>
      <c r="H1" s="6" t="s">
        <v>7</v>
      </c>
      <c r="I1" s="6" t="s">
        <v>8</v>
      </c>
      <c r="J1" s="6" t="s">
        <v>9</v>
      </c>
      <c r="K1" s="6" t="s">
        <v>10</v>
      </c>
      <c r="L1" s="6" t="s">
        <v>11</v>
      </c>
      <c r="M1" s="6" t="s">
        <v>12</v>
      </c>
      <c r="N1" s="6" t="s">
        <v>13</v>
      </c>
      <c r="O1" s="6" t="s">
        <v>14</v>
      </c>
      <c r="P1" s="6" t="s">
        <v>15</v>
      </c>
    </row>
    <row r="2" spans="1:16" x14ac:dyDescent="0.25">
      <c r="A2" s="14" t="s">
        <v>16</v>
      </c>
      <c r="B2" s="1">
        <v>254</v>
      </c>
      <c r="C2" s="2">
        <v>23</v>
      </c>
      <c r="D2" s="1">
        <v>231</v>
      </c>
      <c r="E2" s="2">
        <v>191</v>
      </c>
      <c r="F2" s="3">
        <v>0.82683982683982682</v>
      </c>
      <c r="G2" s="2">
        <v>15</v>
      </c>
      <c r="H2" s="3">
        <v>6.4935064935064929E-2</v>
      </c>
      <c r="I2" s="1">
        <v>12</v>
      </c>
      <c r="J2" s="3">
        <v>5.1948051948051951E-2</v>
      </c>
      <c r="K2" s="2">
        <v>10</v>
      </c>
      <c r="L2" s="3">
        <v>4.3290043290043288E-2</v>
      </c>
      <c r="M2" s="1">
        <v>0</v>
      </c>
      <c r="N2" s="3">
        <v>0</v>
      </c>
      <c r="O2" s="1">
        <v>0</v>
      </c>
      <c r="P2" s="3">
        <v>0</v>
      </c>
    </row>
    <row r="3" spans="1:16" x14ac:dyDescent="0.25">
      <c r="A3" s="14" t="s">
        <v>17</v>
      </c>
      <c r="B3" s="1">
        <v>164</v>
      </c>
      <c r="C3" s="2">
        <v>122</v>
      </c>
      <c r="D3" s="1">
        <v>42</v>
      </c>
      <c r="E3" s="2">
        <v>35</v>
      </c>
      <c r="F3" s="3">
        <v>0.83333333333333337</v>
      </c>
      <c r="G3" s="2">
        <v>4</v>
      </c>
      <c r="H3" s="3">
        <v>9.5238095238095233E-2</v>
      </c>
      <c r="I3" s="1">
        <v>1</v>
      </c>
      <c r="J3" s="3">
        <v>2.3809523809523808E-2</v>
      </c>
      <c r="K3" s="2">
        <v>2</v>
      </c>
      <c r="L3" s="3">
        <v>4.7619047619047616E-2</v>
      </c>
      <c r="M3" s="1">
        <v>0</v>
      </c>
      <c r="N3" s="3">
        <v>0</v>
      </c>
      <c r="O3" s="1">
        <v>0</v>
      </c>
      <c r="P3" s="3">
        <v>0</v>
      </c>
    </row>
    <row r="4" spans="1:16" x14ac:dyDescent="0.25">
      <c r="A4" s="14" t="s">
        <v>18</v>
      </c>
      <c r="B4" s="1">
        <v>101</v>
      </c>
      <c r="C4" s="2">
        <v>10</v>
      </c>
      <c r="D4" s="1">
        <v>91</v>
      </c>
      <c r="E4" s="2">
        <v>73</v>
      </c>
      <c r="F4" s="3">
        <v>0.80219780219780223</v>
      </c>
      <c r="G4" s="2">
        <v>12</v>
      </c>
      <c r="H4" s="3">
        <v>0.13186813186813187</v>
      </c>
      <c r="I4" s="1">
        <v>4</v>
      </c>
      <c r="J4" s="3">
        <v>4.3956043956043959E-2</v>
      </c>
      <c r="K4" s="2">
        <v>1</v>
      </c>
      <c r="L4" s="3">
        <v>1.098901098901099E-2</v>
      </c>
      <c r="M4" s="1">
        <v>0</v>
      </c>
      <c r="N4" s="3">
        <v>0</v>
      </c>
      <c r="O4" s="1">
        <v>0</v>
      </c>
      <c r="P4" s="3">
        <v>0</v>
      </c>
    </row>
    <row r="5" spans="1:16" x14ac:dyDescent="0.25">
      <c r="A5" s="14" t="s">
        <v>19</v>
      </c>
      <c r="B5" s="1">
        <v>91</v>
      </c>
      <c r="C5" s="2">
        <v>14</v>
      </c>
      <c r="D5" s="1">
        <v>77</v>
      </c>
      <c r="E5" s="2">
        <v>58</v>
      </c>
      <c r="F5" s="3">
        <v>0.75324675324675328</v>
      </c>
      <c r="G5" s="2">
        <v>11</v>
      </c>
      <c r="H5" s="3">
        <v>0.14285714285714285</v>
      </c>
      <c r="I5" s="1">
        <v>5</v>
      </c>
      <c r="J5" s="3">
        <v>6.4935064935064929E-2</v>
      </c>
      <c r="K5" s="2">
        <v>1</v>
      </c>
      <c r="L5" s="3">
        <v>1.2987012987012988E-2</v>
      </c>
      <c r="M5" s="1">
        <v>0</v>
      </c>
      <c r="N5" s="3">
        <v>0</v>
      </c>
      <c r="O5" s="1">
        <v>0</v>
      </c>
      <c r="P5" s="3">
        <v>0</v>
      </c>
    </row>
    <row r="6" spans="1:16" x14ac:dyDescent="0.25">
      <c r="A6" s="14" t="s">
        <v>20</v>
      </c>
      <c r="B6" s="1">
        <v>69</v>
      </c>
      <c r="C6" s="2">
        <v>22</v>
      </c>
      <c r="D6" s="1">
        <v>47</v>
      </c>
      <c r="E6" s="2">
        <v>36</v>
      </c>
      <c r="F6" s="3">
        <v>0.76595744680851063</v>
      </c>
      <c r="G6" s="2">
        <v>3</v>
      </c>
      <c r="H6" s="3">
        <v>6.3829787234042548E-2</v>
      </c>
      <c r="I6" s="1">
        <v>4</v>
      </c>
      <c r="J6" s="3">
        <v>8.5106382978723402E-2</v>
      </c>
      <c r="K6" s="2">
        <v>3</v>
      </c>
      <c r="L6" s="3">
        <v>6.3829787234042548E-2</v>
      </c>
      <c r="M6" s="1">
        <v>0</v>
      </c>
      <c r="N6" s="3">
        <v>0</v>
      </c>
      <c r="O6" s="1">
        <v>0</v>
      </c>
      <c r="P6" s="3">
        <v>0</v>
      </c>
    </row>
    <row r="7" spans="1:16" x14ac:dyDescent="0.25">
      <c r="A7" s="14" t="s">
        <v>21</v>
      </c>
      <c r="B7" s="1">
        <v>304</v>
      </c>
      <c r="C7" s="2">
        <v>11</v>
      </c>
      <c r="D7" s="1">
        <v>293</v>
      </c>
      <c r="E7" s="2">
        <v>154</v>
      </c>
      <c r="F7" s="3">
        <v>0.52559726962457343</v>
      </c>
      <c r="G7" s="2">
        <v>45</v>
      </c>
      <c r="H7" s="3">
        <v>0.15358361774744028</v>
      </c>
      <c r="I7" s="1">
        <v>34</v>
      </c>
      <c r="J7" s="3">
        <v>0.11604095563139932</v>
      </c>
      <c r="K7" s="2">
        <v>52</v>
      </c>
      <c r="L7" s="3">
        <v>0.17747440273037543</v>
      </c>
      <c r="M7" s="1">
        <v>0</v>
      </c>
      <c r="N7" s="3">
        <v>0</v>
      </c>
      <c r="O7" s="1">
        <v>1</v>
      </c>
      <c r="P7" s="3">
        <v>3.4129692832764505E-3</v>
      </c>
    </row>
    <row r="8" spans="1:16" ht="24" x14ac:dyDescent="0.25">
      <c r="A8" s="14" t="s">
        <v>22</v>
      </c>
      <c r="B8" s="1">
        <v>109</v>
      </c>
      <c r="C8" s="2">
        <v>5</v>
      </c>
      <c r="D8" s="1">
        <v>104</v>
      </c>
      <c r="E8" s="2">
        <v>88</v>
      </c>
      <c r="F8" s="3">
        <v>0.84615384615384615</v>
      </c>
      <c r="G8" s="2">
        <v>5</v>
      </c>
      <c r="H8" s="3">
        <v>4.807692307692308E-2</v>
      </c>
      <c r="I8" s="1">
        <v>7</v>
      </c>
      <c r="J8" s="3">
        <v>6.7307692307692304E-2</v>
      </c>
      <c r="K8" s="2">
        <v>2</v>
      </c>
      <c r="L8" s="3">
        <v>1.9230769230769232E-2</v>
      </c>
      <c r="M8" s="1">
        <v>0</v>
      </c>
      <c r="N8" s="3">
        <v>0</v>
      </c>
      <c r="O8" s="1">
        <v>0</v>
      </c>
      <c r="P8" s="3">
        <v>0</v>
      </c>
    </row>
    <row r="9" spans="1:16" x14ac:dyDescent="0.25">
      <c r="A9" s="14" t="s">
        <v>23</v>
      </c>
      <c r="B9" s="1">
        <v>285</v>
      </c>
      <c r="C9" s="2">
        <v>48</v>
      </c>
      <c r="D9" s="1">
        <v>237</v>
      </c>
      <c r="E9" s="2">
        <v>187</v>
      </c>
      <c r="F9" s="3">
        <v>0.78902953586497893</v>
      </c>
      <c r="G9" s="2">
        <v>18</v>
      </c>
      <c r="H9" s="3">
        <v>7.5949367088607597E-2</v>
      </c>
      <c r="I9" s="1">
        <v>17</v>
      </c>
      <c r="J9" s="3">
        <v>7.1729957805907171E-2</v>
      </c>
      <c r="K9" s="2">
        <v>9</v>
      </c>
      <c r="L9" s="3">
        <v>3.7974683544303799E-2</v>
      </c>
      <c r="M9" s="1">
        <v>0</v>
      </c>
      <c r="N9" s="3">
        <v>0</v>
      </c>
      <c r="O9" s="1">
        <v>0</v>
      </c>
      <c r="P9" s="3">
        <v>0</v>
      </c>
    </row>
    <row r="10" spans="1:16" x14ac:dyDescent="0.25">
      <c r="A10" s="14" t="s">
        <v>24</v>
      </c>
      <c r="B10" s="1">
        <v>179</v>
      </c>
      <c r="C10" s="2">
        <v>23</v>
      </c>
      <c r="D10" s="1">
        <v>156</v>
      </c>
      <c r="E10" s="2">
        <v>124</v>
      </c>
      <c r="F10" s="3">
        <v>0.79487179487179482</v>
      </c>
      <c r="G10" s="2">
        <v>9</v>
      </c>
      <c r="H10" s="3">
        <v>5.7692307692307696E-2</v>
      </c>
      <c r="I10" s="1">
        <v>17</v>
      </c>
      <c r="J10" s="3">
        <v>0.10897435897435898</v>
      </c>
      <c r="K10" s="2">
        <v>3</v>
      </c>
      <c r="L10" s="3">
        <v>1.9230769230769232E-2</v>
      </c>
      <c r="M10" s="1">
        <v>0</v>
      </c>
      <c r="N10" s="3">
        <v>0</v>
      </c>
      <c r="O10" s="1">
        <v>0</v>
      </c>
      <c r="P10" s="3">
        <v>0</v>
      </c>
    </row>
    <row r="11" spans="1:16" x14ac:dyDescent="0.25">
      <c r="A11" s="14" t="s">
        <v>25</v>
      </c>
      <c r="B11" s="1">
        <v>550</v>
      </c>
      <c r="C11" s="2">
        <v>13</v>
      </c>
      <c r="D11" s="1">
        <v>537</v>
      </c>
      <c r="E11" s="2">
        <v>432</v>
      </c>
      <c r="F11" s="3">
        <v>0.8044692737430168</v>
      </c>
      <c r="G11" s="2">
        <v>41</v>
      </c>
      <c r="H11" s="3">
        <v>7.6350093109869649E-2</v>
      </c>
      <c r="I11" s="1">
        <v>31</v>
      </c>
      <c r="J11" s="3">
        <v>5.7728119180633149E-2</v>
      </c>
      <c r="K11" s="2">
        <v>25</v>
      </c>
      <c r="L11" s="3">
        <v>4.6554934823091247E-2</v>
      </c>
      <c r="M11" s="1">
        <v>0</v>
      </c>
      <c r="N11" s="3">
        <v>0</v>
      </c>
      <c r="O11" s="1">
        <v>1</v>
      </c>
      <c r="P11" s="3">
        <v>1.8621973929236499E-3</v>
      </c>
    </row>
    <row r="12" spans="1:16" x14ac:dyDescent="0.25">
      <c r="A12" s="14" t="s">
        <v>26</v>
      </c>
      <c r="B12" s="1">
        <v>80</v>
      </c>
      <c r="C12" s="2">
        <v>7</v>
      </c>
      <c r="D12" s="1">
        <v>73</v>
      </c>
      <c r="E12" s="2">
        <v>53</v>
      </c>
      <c r="F12" s="3">
        <v>0.72602739726027399</v>
      </c>
      <c r="G12" s="2">
        <v>8</v>
      </c>
      <c r="H12" s="3">
        <v>0.1095890410958904</v>
      </c>
      <c r="I12" s="1">
        <v>3</v>
      </c>
      <c r="J12" s="3">
        <v>4.1095890410958902E-2</v>
      </c>
      <c r="K12" s="2">
        <v>4</v>
      </c>
      <c r="L12" s="3">
        <v>5.4794520547945202E-2</v>
      </c>
      <c r="M12" s="1">
        <v>0</v>
      </c>
      <c r="N12" s="3">
        <v>0</v>
      </c>
      <c r="O12" s="1">
        <v>2</v>
      </c>
      <c r="P12" s="3">
        <v>2.7397260273972601E-2</v>
      </c>
    </row>
    <row r="13" spans="1:16" ht="24" x14ac:dyDescent="0.25">
      <c r="A13" s="14" t="s">
        <v>27</v>
      </c>
      <c r="B13" s="1">
        <v>71</v>
      </c>
      <c r="C13" s="2">
        <v>12</v>
      </c>
      <c r="D13" s="1">
        <v>59</v>
      </c>
      <c r="E13" s="2">
        <v>40</v>
      </c>
      <c r="F13" s="3">
        <v>0.67796610169491522</v>
      </c>
      <c r="G13" s="2">
        <v>8</v>
      </c>
      <c r="H13" s="3">
        <v>0.13559322033898305</v>
      </c>
      <c r="I13" s="1">
        <v>7</v>
      </c>
      <c r="J13" s="3">
        <v>0.11864406779661017</v>
      </c>
      <c r="K13" s="2">
        <v>4</v>
      </c>
      <c r="L13" s="3">
        <v>6.7796610169491525E-2</v>
      </c>
      <c r="M13" s="1">
        <v>0</v>
      </c>
      <c r="N13" s="3">
        <v>0</v>
      </c>
      <c r="O13" s="1">
        <v>0</v>
      </c>
      <c r="P13" s="3">
        <v>0</v>
      </c>
    </row>
    <row r="14" spans="1:16" x14ac:dyDescent="0.25">
      <c r="A14" s="14" t="s">
        <v>28</v>
      </c>
      <c r="B14" s="1">
        <v>69</v>
      </c>
      <c r="C14" s="2">
        <v>11</v>
      </c>
      <c r="D14" s="1">
        <v>58</v>
      </c>
      <c r="E14" s="2">
        <v>36</v>
      </c>
      <c r="F14" s="3">
        <v>0.62068965517241381</v>
      </c>
      <c r="G14" s="2">
        <v>10</v>
      </c>
      <c r="H14" s="3">
        <v>0.17241379310344829</v>
      </c>
      <c r="I14" s="1">
        <v>5</v>
      </c>
      <c r="J14" s="3">
        <v>8.6206896551724144E-2</v>
      </c>
      <c r="K14" s="2">
        <v>6</v>
      </c>
      <c r="L14" s="3">
        <v>0.10344827586206896</v>
      </c>
      <c r="M14" s="1">
        <v>0</v>
      </c>
      <c r="N14" s="3">
        <v>0</v>
      </c>
      <c r="O14" s="1">
        <v>0</v>
      </c>
      <c r="P14" s="3">
        <v>0</v>
      </c>
    </row>
    <row r="15" spans="1:16" x14ac:dyDescent="0.25">
      <c r="A15" s="14" t="s">
        <v>29</v>
      </c>
      <c r="B15" s="1">
        <v>568</v>
      </c>
      <c r="C15" s="2">
        <v>34</v>
      </c>
      <c r="D15" s="1">
        <v>534</v>
      </c>
      <c r="E15" s="2">
        <v>221</v>
      </c>
      <c r="F15" s="3">
        <v>0.41385767790262173</v>
      </c>
      <c r="G15" s="2">
        <v>19</v>
      </c>
      <c r="H15" s="3">
        <v>3.5580524344569285E-2</v>
      </c>
      <c r="I15" s="1">
        <v>31</v>
      </c>
      <c r="J15" s="3">
        <v>5.8052434456928842E-2</v>
      </c>
      <c r="K15" s="2">
        <v>259</v>
      </c>
      <c r="L15" s="3">
        <v>0.48501872659176032</v>
      </c>
      <c r="M15" s="1">
        <v>0</v>
      </c>
      <c r="N15" s="3">
        <v>0</v>
      </c>
      <c r="O15" s="1">
        <v>1</v>
      </c>
      <c r="P15" s="3">
        <v>1.8726591760299626E-3</v>
      </c>
    </row>
    <row r="16" spans="1:16" x14ac:dyDescent="0.25">
      <c r="A16" s="14" t="s">
        <v>30</v>
      </c>
      <c r="B16" s="1">
        <v>299</v>
      </c>
      <c r="C16" s="2">
        <v>149</v>
      </c>
      <c r="D16" s="1">
        <v>150</v>
      </c>
      <c r="E16" s="2">
        <v>105</v>
      </c>
      <c r="F16" s="3">
        <v>0.7</v>
      </c>
      <c r="G16" s="2">
        <v>15</v>
      </c>
      <c r="H16" s="3">
        <v>0.1</v>
      </c>
      <c r="I16" s="1">
        <v>12</v>
      </c>
      <c r="J16" s="3">
        <v>0.08</v>
      </c>
      <c r="K16" s="2">
        <v>14</v>
      </c>
      <c r="L16" s="3">
        <v>9.3333333333333338E-2</v>
      </c>
      <c r="M16" s="1">
        <v>0</v>
      </c>
      <c r="N16" s="3">
        <v>0</v>
      </c>
      <c r="O16" s="1">
        <v>1</v>
      </c>
      <c r="P16" s="3">
        <v>6.6666666666666671E-3</v>
      </c>
    </row>
    <row r="17" spans="1:16" x14ac:dyDescent="0.25">
      <c r="A17" s="14" t="s">
        <v>31</v>
      </c>
      <c r="B17" s="1">
        <v>197</v>
      </c>
      <c r="C17" s="2">
        <v>11</v>
      </c>
      <c r="D17" s="1">
        <v>186</v>
      </c>
      <c r="E17" s="2">
        <v>162</v>
      </c>
      <c r="F17" s="3">
        <v>0.87096774193548387</v>
      </c>
      <c r="G17" s="2">
        <v>12</v>
      </c>
      <c r="H17" s="3">
        <v>6.4516129032258063E-2</v>
      </c>
      <c r="I17" s="1">
        <v>5</v>
      </c>
      <c r="J17" s="3">
        <v>2.6881720430107527E-2</v>
      </c>
      <c r="K17" s="2">
        <v>5</v>
      </c>
      <c r="L17" s="3">
        <v>2.6881720430107527E-2</v>
      </c>
      <c r="M17" s="1">
        <v>0</v>
      </c>
      <c r="N17" s="3">
        <v>0</v>
      </c>
      <c r="O17" s="1">
        <v>0</v>
      </c>
      <c r="P17" s="3">
        <v>0</v>
      </c>
    </row>
    <row r="18" spans="1:16" x14ac:dyDescent="0.25">
      <c r="A18" s="14" t="s">
        <v>32</v>
      </c>
      <c r="B18" s="1">
        <v>175</v>
      </c>
      <c r="C18" s="2">
        <v>14</v>
      </c>
      <c r="D18" s="1">
        <v>161</v>
      </c>
      <c r="E18" s="2">
        <v>113</v>
      </c>
      <c r="F18" s="3">
        <v>0.70186335403726707</v>
      </c>
      <c r="G18" s="2">
        <v>29</v>
      </c>
      <c r="H18" s="3">
        <v>0.18012422360248448</v>
      </c>
      <c r="I18" s="1">
        <v>10</v>
      </c>
      <c r="J18" s="3">
        <v>6.2111801242236024E-2</v>
      </c>
      <c r="K18" s="2">
        <v>5</v>
      </c>
      <c r="L18" s="3">
        <v>3.1055900621118012E-2</v>
      </c>
      <c r="M18" s="1">
        <v>1</v>
      </c>
      <c r="N18" s="3">
        <v>6.2111801242236021E-3</v>
      </c>
      <c r="O18" s="1">
        <v>0</v>
      </c>
      <c r="P18" s="3">
        <v>0</v>
      </c>
    </row>
    <row r="19" spans="1:16" x14ac:dyDescent="0.25">
      <c r="A19" s="14" t="s">
        <v>33</v>
      </c>
      <c r="B19" s="1">
        <v>136</v>
      </c>
      <c r="C19" s="2">
        <v>18</v>
      </c>
      <c r="D19" s="1">
        <v>118</v>
      </c>
      <c r="E19" s="2">
        <v>42</v>
      </c>
      <c r="F19" s="3">
        <v>0.3559322033898305</v>
      </c>
      <c r="G19" s="2">
        <v>18</v>
      </c>
      <c r="H19" s="3">
        <v>0.15254237288135594</v>
      </c>
      <c r="I19" s="1">
        <v>55</v>
      </c>
      <c r="J19" s="3">
        <v>0.46610169491525422</v>
      </c>
      <c r="K19" s="2">
        <v>2</v>
      </c>
      <c r="L19" s="3">
        <v>1.6949152542372881E-2</v>
      </c>
      <c r="M19" s="1">
        <v>0</v>
      </c>
      <c r="N19" s="3">
        <v>0</v>
      </c>
      <c r="O19" s="1">
        <v>0</v>
      </c>
      <c r="P19" s="3">
        <v>0</v>
      </c>
    </row>
    <row r="20" spans="1:16" x14ac:dyDescent="0.25">
      <c r="A20" s="14" t="s">
        <v>34</v>
      </c>
      <c r="B20" s="1">
        <v>257</v>
      </c>
      <c r="C20" s="2">
        <v>21</v>
      </c>
      <c r="D20" s="1">
        <v>236</v>
      </c>
      <c r="E20" s="2">
        <v>192</v>
      </c>
      <c r="F20" s="3">
        <v>0.81355932203389836</v>
      </c>
      <c r="G20" s="2">
        <v>9</v>
      </c>
      <c r="H20" s="3">
        <v>3.8135593220338986E-2</v>
      </c>
      <c r="I20" s="1">
        <v>21</v>
      </c>
      <c r="J20" s="3">
        <v>8.8983050847457626E-2</v>
      </c>
      <c r="K20" s="2">
        <v>6</v>
      </c>
      <c r="L20" s="3">
        <v>2.5423728813559324E-2</v>
      </c>
      <c r="M20" s="1">
        <v>0</v>
      </c>
      <c r="N20" s="3">
        <v>0</v>
      </c>
      <c r="O20" s="1">
        <v>0</v>
      </c>
      <c r="P20" s="3">
        <v>0</v>
      </c>
    </row>
    <row r="21" spans="1:16" x14ac:dyDescent="0.25">
      <c r="A21" s="14" t="s">
        <v>35</v>
      </c>
      <c r="B21" s="1">
        <v>378</v>
      </c>
      <c r="C21" s="2">
        <v>12</v>
      </c>
      <c r="D21" s="1">
        <v>366</v>
      </c>
      <c r="E21" s="2">
        <v>295</v>
      </c>
      <c r="F21" s="3">
        <v>0.80601092896174864</v>
      </c>
      <c r="G21" s="2">
        <v>36</v>
      </c>
      <c r="H21" s="3">
        <v>9.8360655737704916E-2</v>
      </c>
      <c r="I21" s="1">
        <v>20</v>
      </c>
      <c r="J21" s="3">
        <v>5.4644808743169397E-2</v>
      </c>
      <c r="K21" s="2">
        <v>9</v>
      </c>
      <c r="L21" s="3">
        <v>2.4590163934426229E-2</v>
      </c>
      <c r="M21" s="1">
        <v>0</v>
      </c>
      <c r="N21" s="3">
        <v>0</v>
      </c>
      <c r="O21" s="1">
        <v>0</v>
      </c>
      <c r="P21" s="3">
        <v>0</v>
      </c>
    </row>
    <row r="22" spans="1:16" x14ac:dyDescent="0.25">
      <c r="A22" s="14" t="s">
        <v>36</v>
      </c>
      <c r="B22" s="1">
        <v>105</v>
      </c>
      <c r="C22" s="2">
        <v>7</v>
      </c>
      <c r="D22" s="1">
        <v>98</v>
      </c>
      <c r="E22" s="2">
        <v>77</v>
      </c>
      <c r="F22" s="3">
        <v>0.7857142857142857</v>
      </c>
      <c r="G22" s="2">
        <v>10</v>
      </c>
      <c r="H22" s="3">
        <v>0.10204081632653061</v>
      </c>
      <c r="I22" s="1">
        <v>7</v>
      </c>
      <c r="J22" s="3">
        <v>7.1428571428571425E-2</v>
      </c>
      <c r="K22" s="2">
        <v>2</v>
      </c>
      <c r="L22" s="3">
        <v>2.0408163265306121E-2</v>
      </c>
      <c r="M22" s="1">
        <v>0</v>
      </c>
      <c r="N22" s="3">
        <v>0</v>
      </c>
      <c r="O22" s="1">
        <v>0</v>
      </c>
      <c r="P22" s="3">
        <v>0</v>
      </c>
    </row>
    <row r="23" spans="1:16" ht="24" x14ac:dyDescent="0.25">
      <c r="A23" s="14" t="s">
        <v>37</v>
      </c>
      <c r="B23" s="1">
        <v>288</v>
      </c>
      <c r="C23" s="2">
        <v>8</v>
      </c>
      <c r="D23" s="1">
        <v>280</v>
      </c>
      <c r="E23" s="2">
        <v>197</v>
      </c>
      <c r="F23" s="3">
        <v>0.70357142857142863</v>
      </c>
      <c r="G23" s="2">
        <v>16</v>
      </c>
      <c r="H23" s="3">
        <v>5.7142857142857141E-2</v>
      </c>
      <c r="I23" s="1">
        <v>31</v>
      </c>
      <c r="J23" s="3">
        <v>0.11071428571428571</v>
      </c>
      <c r="K23" s="2">
        <v>29</v>
      </c>
      <c r="L23" s="3">
        <v>0.10357142857142858</v>
      </c>
      <c r="M23" s="1">
        <v>0</v>
      </c>
      <c r="N23" s="3">
        <v>0</v>
      </c>
      <c r="O23" s="1">
        <v>0</v>
      </c>
      <c r="P23" s="3">
        <v>0</v>
      </c>
    </row>
    <row r="24" spans="1:16" x14ac:dyDescent="0.25">
      <c r="A24" s="14" t="s">
        <v>38</v>
      </c>
      <c r="B24" s="1">
        <v>217</v>
      </c>
      <c r="C24" s="2">
        <v>11</v>
      </c>
      <c r="D24" s="1">
        <v>206</v>
      </c>
      <c r="E24" s="2">
        <v>189</v>
      </c>
      <c r="F24" s="3">
        <v>0.91747572815533984</v>
      </c>
      <c r="G24" s="2">
        <v>8</v>
      </c>
      <c r="H24" s="3">
        <v>3.8834951456310676E-2</v>
      </c>
      <c r="I24" s="1">
        <v>2</v>
      </c>
      <c r="J24" s="3">
        <v>9.7087378640776691E-3</v>
      </c>
      <c r="K24" s="2">
        <v>6</v>
      </c>
      <c r="L24" s="3">
        <v>2.9126213592233011E-2</v>
      </c>
      <c r="M24" s="1">
        <v>0</v>
      </c>
      <c r="N24" s="3">
        <v>0</v>
      </c>
      <c r="O24" s="1">
        <v>0</v>
      </c>
      <c r="P24" s="3">
        <v>0</v>
      </c>
    </row>
    <row r="25" spans="1:16" x14ac:dyDescent="0.25">
      <c r="A25" s="14" t="s">
        <v>39</v>
      </c>
      <c r="B25" s="1">
        <v>176</v>
      </c>
      <c r="C25" s="2">
        <v>26</v>
      </c>
      <c r="D25" s="1">
        <v>150</v>
      </c>
      <c r="E25" s="2">
        <v>117</v>
      </c>
      <c r="F25" s="3">
        <v>0.78</v>
      </c>
      <c r="G25" s="2">
        <v>13</v>
      </c>
      <c r="H25" s="3">
        <v>8.666666666666667E-2</v>
      </c>
      <c r="I25" s="1">
        <v>15</v>
      </c>
      <c r="J25" s="3">
        <v>0.1</v>
      </c>
      <c r="K25" s="2">
        <v>4</v>
      </c>
      <c r="L25" s="3">
        <v>2.6666666666666668E-2</v>
      </c>
      <c r="M25" s="1">
        <v>0</v>
      </c>
      <c r="N25" s="3">
        <v>0</v>
      </c>
      <c r="O25" s="1">
        <v>0</v>
      </c>
      <c r="P25" s="3">
        <v>0</v>
      </c>
    </row>
    <row r="26" spans="1:16" x14ac:dyDescent="0.25">
      <c r="A26" s="14" t="s">
        <v>40</v>
      </c>
      <c r="B26" s="1">
        <v>314</v>
      </c>
      <c r="C26" s="2">
        <v>29</v>
      </c>
      <c r="D26" s="1">
        <v>285</v>
      </c>
      <c r="E26" s="2">
        <v>220</v>
      </c>
      <c r="F26" s="3">
        <v>0.77192982456140347</v>
      </c>
      <c r="G26" s="2">
        <v>37</v>
      </c>
      <c r="H26" s="3">
        <v>0.12982456140350876</v>
      </c>
      <c r="I26" s="1">
        <v>18</v>
      </c>
      <c r="J26" s="3">
        <v>6.3157894736842107E-2</v>
      </c>
      <c r="K26" s="2">
        <v>7</v>
      </c>
      <c r="L26" s="3">
        <v>2.456140350877193E-2</v>
      </c>
      <c r="M26" s="1">
        <v>1</v>
      </c>
      <c r="N26" s="3">
        <v>3.5087719298245615E-3</v>
      </c>
      <c r="O26" s="1">
        <v>0</v>
      </c>
      <c r="P26" s="3">
        <v>0</v>
      </c>
    </row>
    <row r="27" spans="1:16" x14ac:dyDescent="0.25">
      <c r="A27" s="14" t="s">
        <v>41</v>
      </c>
      <c r="B27" s="1">
        <v>191</v>
      </c>
      <c r="C27" s="2">
        <v>55</v>
      </c>
      <c r="D27" s="1">
        <v>136</v>
      </c>
      <c r="E27" s="2">
        <v>107</v>
      </c>
      <c r="F27" s="3">
        <v>0.78676470588235292</v>
      </c>
      <c r="G27" s="2">
        <v>15</v>
      </c>
      <c r="H27" s="3">
        <v>0.11029411764705882</v>
      </c>
      <c r="I27" s="1">
        <v>4</v>
      </c>
      <c r="J27" s="3">
        <v>2.9411764705882353E-2</v>
      </c>
      <c r="K27" s="2">
        <v>3</v>
      </c>
      <c r="L27" s="3">
        <v>2.2058823529411766E-2</v>
      </c>
      <c r="M27" s="1">
        <v>0</v>
      </c>
      <c r="N27" s="3">
        <v>0</v>
      </c>
      <c r="O27" s="1">
        <v>0</v>
      </c>
      <c r="P27" s="3">
        <v>0</v>
      </c>
    </row>
    <row r="28" spans="1:16" x14ac:dyDescent="0.25">
      <c r="A28" s="14" t="s">
        <v>42</v>
      </c>
      <c r="B28" s="1">
        <v>95</v>
      </c>
      <c r="C28" s="2">
        <v>7</v>
      </c>
      <c r="D28" s="1">
        <v>88</v>
      </c>
      <c r="E28" s="2">
        <v>76</v>
      </c>
      <c r="F28" s="3">
        <v>0.86363636363636365</v>
      </c>
      <c r="G28" s="2">
        <v>6</v>
      </c>
      <c r="H28" s="3">
        <v>6.8181818181818177E-2</v>
      </c>
      <c r="I28" s="1">
        <v>3</v>
      </c>
      <c r="J28" s="3">
        <v>3.4090909090909088E-2</v>
      </c>
      <c r="K28" s="2">
        <v>3</v>
      </c>
      <c r="L28" s="3">
        <v>3.4090909090909088E-2</v>
      </c>
      <c r="M28" s="1">
        <v>0</v>
      </c>
      <c r="N28" s="3">
        <v>0</v>
      </c>
      <c r="O28" s="1">
        <v>0</v>
      </c>
      <c r="P28" s="3">
        <v>0</v>
      </c>
    </row>
    <row r="29" spans="1:16" x14ac:dyDescent="0.25">
      <c r="A29" s="14" t="s">
        <v>43</v>
      </c>
      <c r="B29" s="1">
        <v>95</v>
      </c>
      <c r="C29" s="2">
        <v>17</v>
      </c>
      <c r="D29" s="1">
        <v>78</v>
      </c>
      <c r="E29" s="2">
        <v>66</v>
      </c>
      <c r="F29" s="3">
        <v>0.84615384615384615</v>
      </c>
      <c r="G29" s="2">
        <v>8</v>
      </c>
      <c r="H29" s="3">
        <v>0.10256410256410256</v>
      </c>
      <c r="I29" s="1">
        <v>2</v>
      </c>
      <c r="J29" s="3">
        <v>2.564102564102564E-2</v>
      </c>
      <c r="K29" s="2">
        <v>2</v>
      </c>
      <c r="L29" s="3">
        <v>2.564102564102564E-2</v>
      </c>
      <c r="M29" s="1">
        <v>0</v>
      </c>
      <c r="N29" s="3">
        <v>0</v>
      </c>
      <c r="O29" s="1">
        <v>0</v>
      </c>
      <c r="P29" s="3">
        <v>0</v>
      </c>
    </row>
    <row r="30" spans="1:16" x14ac:dyDescent="0.25">
      <c r="A30" s="14" t="s">
        <v>44</v>
      </c>
      <c r="B30" s="1">
        <v>95</v>
      </c>
      <c r="C30" s="2">
        <v>13</v>
      </c>
      <c r="D30" s="1">
        <v>82</v>
      </c>
      <c r="E30" s="2">
        <v>56</v>
      </c>
      <c r="F30" s="3">
        <v>0.68292682926829273</v>
      </c>
      <c r="G30" s="2">
        <v>13</v>
      </c>
      <c r="H30" s="3">
        <v>0.15853658536585366</v>
      </c>
      <c r="I30" s="1">
        <v>9</v>
      </c>
      <c r="J30" s="3">
        <v>0.10975609756097561</v>
      </c>
      <c r="K30" s="2">
        <v>4</v>
      </c>
      <c r="L30" s="3">
        <v>4.878048780487805E-2</v>
      </c>
      <c r="M30" s="1">
        <v>0</v>
      </c>
      <c r="N30" s="3">
        <v>0</v>
      </c>
      <c r="O30" s="1">
        <v>0</v>
      </c>
      <c r="P30" s="3">
        <v>0</v>
      </c>
    </row>
    <row r="31" spans="1:16" x14ac:dyDescent="0.25">
      <c r="A31" s="14" t="s">
        <v>45</v>
      </c>
      <c r="B31" s="1">
        <v>80</v>
      </c>
      <c r="C31" s="2">
        <v>15</v>
      </c>
      <c r="D31" s="1">
        <v>65</v>
      </c>
      <c r="E31" s="2">
        <v>52</v>
      </c>
      <c r="F31" s="3">
        <v>0.8</v>
      </c>
      <c r="G31" s="2">
        <v>10</v>
      </c>
      <c r="H31" s="3">
        <v>0.15384615384615385</v>
      </c>
      <c r="I31" s="1">
        <v>2</v>
      </c>
      <c r="J31" s="3">
        <v>3.0769230769230771E-2</v>
      </c>
      <c r="K31" s="2">
        <v>0</v>
      </c>
      <c r="L31" s="3">
        <v>0</v>
      </c>
      <c r="M31" s="1">
        <v>1</v>
      </c>
      <c r="N31" s="3">
        <v>1.5384615384615385E-2</v>
      </c>
      <c r="O31" s="1">
        <v>0</v>
      </c>
      <c r="P31" s="3">
        <v>0</v>
      </c>
    </row>
    <row r="32" spans="1:16" x14ac:dyDescent="0.25">
      <c r="A32" s="14" t="s">
        <v>46</v>
      </c>
      <c r="B32" s="1">
        <v>188</v>
      </c>
      <c r="C32" s="2">
        <v>16</v>
      </c>
      <c r="D32" s="1">
        <v>172</v>
      </c>
      <c r="E32" s="2">
        <v>132</v>
      </c>
      <c r="F32" s="3">
        <v>0.76744186046511631</v>
      </c>
      <c r="G32" s="2">
        <v>20</v>
      </c>
      <c r="H32" s="3">
        <v>0.11627906976744186</v>
      </c>
      <c r="I32" s="1">
        <v>15</v>
      </c>
      <c r="J32" s="3">
        <v>8.7209302325581398E-2</v>
      </c>
      <c r="K32" s="2">
        <v>1</v>
      </c>
      <c r="L32" s="3">
        <v>5.8139534883720929E-3</v>
      </c>
      <c r="M32" s="1">
        <v>1</v>
      </c>
      <c r="N32" s="3">
        <v>5.8139534883720929E-3</v>
      </c>
      <c r="O32" s="1">
        <v>0</v>
      </c>
      <c r="P32" s="3">
        <v>0</v>
      </c>
    </row>
    <row r="33" spans="1:16" x14ac:dyDescent="0.25">
      <c r="A33" s="14" t="s">
        <v>47</v>
      </c>
      <c r="B33" s="1">
        <v>133</v>
      </c>
      <c r="C33" s="2">
        <v>34</v>
      </c>
      <c r="D33" s="1">
        <v>99</v>
      </c>
      <c r="E33" s="2">
        <v>80</v>
      </c>
      <c r="F33" s="3">
        <v>0.80808080808080807</v>
      </c>
      <c r="G33" s="2">
        <v>5</v>
      </c>
      <c r="H33" s="3">
        <v>5.0505050505050504E-2</v>
      </c>
      <c r="I33" s="1">
        <v>7</v>
      </c>
      <c r="J33" s="3">
        <v>7.0707070707070704E-2</v>
      </c>
      <c r="K33" s="2">
        <v>2</v>
      </c>
      <c r="L33" s="3">
        <v>2.0202020202020204E-2</v>
      </c>
      <c r="M33" s="1">
        <v>0</v>
      </c>
      <c r="N33" s="3">
        <v>0</v>
      </c>
      <c r="O33" s="1">
        <v>0</v>
      </c>
      <c r="P33" s="3">
        <v>0</v>
      </c>
    </row>
    <row r="34" spans="1:16" x14ac:dyDescent="0.25">
      <c r="A34" s="14" t="s">
        <v>48</v>
      </c>
      <c r="B34" s="1">
        <v>185</v>
      </c>
      <c r="C34" s="2">
        <v>30</v>
      </c>
      <c r="D34" s="1">
        <v>155</v>
      </c>
      <c r="E34" s="2">
        <v>110</v>
      </c>
      <c r="F34" s="3">
        <v>0.70967741935483875</v>
      </c>
      <c r="G34" s="2">
        <v>28</v>
      </c>
      <c r="H34" s="3">
        <v>0.18064516129032257</v>
      </c>
      <c r="I34" s="1">
        <v>12</v>
      </c>
      <c r="J34" s="3">
        <v>7.7419354838709681E-2</v>
      </c>
      <c r="K34" s="2">
        <v>1</v>
      </c>
      <c r="L34" s="3">
        <v>6.4516129032258064E-3</v>
      </c>
      <c r="M34" s="1">
        <v>0</v>
      </c>
      <c r="N34" s="3">
        <v>0</v>
      </c>
      <c r="O34" s="1">
        <v>0</v>
      </c>
      <c r="P34" s="3">
        <v>0</v>
      </c>
    </row>
    <row r="35" spans="1:16" x14ac:dyDescent="0.25">
      <c r="A35" s="14" t="s">
        <v>49</v>
      </c>
      <c r="B35" s="1">
        <v>208</v>
      </c>
      <c r="C35" s="2">
        <v>32</v>
      </c>
      <c r="D35" s="1">
        <v>176</v>
      </c>
      <c r="E35" s="2">
        <v>149</v>
      </c>
      <c r="F35" s="3">
        <v>0.84659090909090906</v>
      </c>
      <c r="G35" s="2">
        <v>7</v>
      </c>
      <c r="H35" s="3">
        <v>3.9772727272727272E-2</v>
      </c>
      <c r="I35" s="1">
        <v>15</v>
      </c>
      <c r="J35" s="3">
        <v>8.5227272727272721E-2</v>
      </c>
      <c r="K35" s="2">
        <v>4</v>
      </c>
      <c r="L35" s="3">
        <v>2.2727272727272728E-2</v>
      </c>
      <c r="M35" s="1">
        <v>0</v>
      </c>
      <c r="N35" s="3">
        <v>0</v>
      </c>
      <c r="O35" s="1">
        <v>0</v>
      </c>
      <c r="P35" s="3">
        <v>0</v>
      </c>
    </row>
    <row r="36" spans="1:16" x14ac:dyDescent="0.25">
      <c r="A36" s="14" t="s">
        <v>50</v>
      </c>
      <c r="B36" s="1">
        <v>90</v>
      </c>
      <c r="C36" s="2">
        <v>11</v>
      </c>
      <c r="D36" s="1">
        <v>79</v>
      </c>
      <c r="E36" s="2">
        <v>59</v>
      </c>
      <c r="F36" s="3">
        <v>0.74683544303797467</v>
      </c>
      <c r="G36" s="2">
        <v>7</v>
      </c>
      <c r="H36" s="3">
        <v>8.8607594936708861E-2</v>
      </c>
      <c r="I36" s="1">
        <v>5</v>
      </c>
      <c r="J36" s="3">
        <v>6.3291139240506333E-2</v>
      </c>
      <c r="K36" s="2">
        <v>2</v>
      </c>
      <c r="L36" s="3">
        <v>2.5316455696202531E-2</v>
      </c>
      <c r="M36" s="1">
        <v>0</v>
      </c>
      <c r="N36" s="3">
        <v>0</v>
      </c>
      <c r="O36" s="1">
        <v>0</v>
      </c>
      <c r="P36" s="3">
        <v>0</v>
      </c>
    </row>
    <row r="37" spans="1:16" x14ac:dyDescent="0.25">
      <c r="A37" s="14" t="s">
        <v>51</v>
      </c>
      <c r="B37" s="1">
        <v>382</v>
      </c>
      <c r="C37" s="2">
        <v>11</v>
      </c>
      <c r="D37" s="1">
        <v>371</v>
      </c>
      <c r="E37" s="2">
        <v>288</v>
      </c>
      <c r="F37" s="3">
        <v>0.77628032345013476</v>
      </c>
      <c r="G37" s="2">
        <v>34</v>
      </c>
      <c r="H37" s="3">
        <v>9.1644204851752023E-2</v>
      </c>
      <c r="I37" s="1">
        <v>28</v>
      </c>
      <c r="J37" s="3">
        <v>7.5471698113207544E-2</v>
      </c>
      <c r="K37" s="2">
        <v>18</v>
      </c>
      <c r="L37" s="3">
        <v>4.8517520215633422E-2</v>
      </c>
      <c r="M37" s="1">
        <v>1</v>
      </c>
      <c r="N37" s="3">
        <v>2.6954177897574125E-3</v>
      </c>
      <c r="O37" s="1">
        <v>0</v>
      </c>
      <c r="P37" s="3">
        <v>0</v>
      </c>
    </row>
    <row r="38" spans="1:16" x14ac:dyDescent="0.25">
      <c r="A38" s="14" t="s">
        <v>52</v>
      </c>
      <c r="B38" s="1">
        <v>543</v>
      </c>
      <c r="C38" s="2">
        <v>104</v>
      </c>
      <c r="D38" s="1">
        <v>439</v>
      </c>
      <c r="E38" s="2">
        <v>370</v>
      </c>
      <c r="F38" s="3">
        <v>0.84282460136674264</v>
      </c>
      <c r="G38" s="2">
        <v>31</v>
      </c>
      <c r="H38" s="3">
        <v>7.0615034168564919E-2</v>
      </c>
      <c r="I38" s="1">
        <v>23</v>
      </c>
      <c r="J38" s="3">
        <v>5.2391799544419138E-2</v>
      </c>
      <c r="K38" s="2">
        <v>7</v>
      </c>
      <c r="L38" s="3">
        <v>1.5945330296127564E-2</v>
      </c>
      <c r="M38" s="1">
        <v>0</v>
      </c>
      <c r="N38" s="3">
        <v>0</v>
      </c>
      <c r="O38" s="1">
        <v>0</v>
      </c>
      <c r="P38" s="3">
        <v>0</v>
      </c>
    </row>
    <row r="39" spans="1:16" x14ac:dyDescent="0.25">
      <c r="A39" s="14" t="s">
        <v>53</v>
      </c>
      <c r="B39" s="1">
        <v>507</v>
      </c>
      <c r="C39" s="2">
        <v>68</v>
      </c>
      <c r="D39" s="1">
        <v>439</v>
      </c>
      <c r="E39" s="2">
        <v>349</v>
      </c>
      <c r="F39" s="3">
        <v>0.79498861047835989</v>
      </c>
      <c r="G39" s="2">
        <v>45</v>
      </c>
      <c r="H39" s="3">
        <v>0.10250569476082004</v>
      </c>
      <c r="I39" s="1">
        <v>24</v>
      </c>
      <c r="J39" s="3">
        <v>5.4669703872437359E-2</v>
      </c>
      <c r="K39" s="2">
        <v>15</v>
      </c>
      <c r="L39" s="3">
        <v>3.4168564920273349E-2</v>
      </c>
      <c r="M39" s="1">
        <v>0</v>
      </c>
      <c r="N39" s="3">
        <v>0</v>
      </c>
      <c r="O39" s="1">
        <v>1</v>
      </c>
      <c r="P39" s="3">
        <v>2.2779043280182231E-3</v>
      </c>
    </row>
    <row r="40" spans="1:16" x14ac:dyDescent="0.25">
      <c r="A40" s="14" t="s">
        <v>54</v>
      </c>
      <c r="B40" s="1">
        <v>1129</v>
      </c>
      <c r="C40" s="2">
        <v>92</v>
      </c>
      <c r="D40" s="1">
        <v>1037</v>
      </c>
      <c r="E40" s="2">
        <v>867</v>
      </c>
      <c r="F40" s="3">
        <v>0.83606557377049184</v>
      </c>
      <c r="G40" s="2">
        <v>44</v>
      </c>
      <c r="H40" s="3">
        <v>4.2430086788813888E-2</v>
      </c>
      <c r="I40" s="1">
        <v>85</v>
      </c>
      <c r="J40" s="3">
        <v>8.1967213114754092E-2</v>
      </c>
      <c r="K40" s="2">
        <v>29</v>
      </c>
      <c r="L40" s="3">
        <v>2.7965284474445518E-2</v>
      </c>
      <c r="M40" s="1">
        <v>1</v>
      </c>
      <c r="N40" s="3">
        <v>9.6432015429122472E-4</v>
      </c>
      <c r="O40" s="1">
        <v>0</v>
      </c>
      <c r="P40" s="3">
        <v>0</v>
      </c>
    </row>
    <row r="41" spans="1:16" x14ac:dyDescent="0.25">
      <c r="A41" s="14" t="s">
        <v>55</v>
      </c>
      <c r="B41" s="1">
        <v>68</v>
      </c>
      <c r="C41" s="2">
        <v>11</v>
      </c>
      <c r="D41" s="1">
        <v>57</v>
      </c>
      <c r="E41" s="2">
        <v>44</v>
      </c>
      <c r="F41" s="3">
        <v>0.77192982456140347</v>
      </c>
      <c r="G41" s="2">
        <v>8</v>
      </c>
      <c r="H41" s="3">
        <v>0.14035087719298245</v>
      </c>
      <c r="I41" s="1">
        <v>4</v>
      </c>
      <c r="J41" s="3">
        <v>7.0175438596491224E-2</v>
      </c>
      <c r="K41" s="2">
        <v>0</v>
      </c>
      <c r="L41" s="3">
        <v>0</v>
      </c>
      <c r="M41" s="1">
        <v>1</v>
      </c>
      <c r="N41" s="3">
        <v>1.7543859649122806E-2</v>
      </c>
      <c r="O41" s="1">
        <v>0</v>
      </c>
      <c r="P41" s="3">
        <v>0</v>
      </c>
    </row>
    <row r="42" spans="1:16" x14ac:dyDescent="0.25">
      <c r="A42" s="14" t="s">
        <v>56</v>
      </c>
      <c r="B42" s="1">
        <v>221</v>
      </c>
      <c r="C42" s="2">
        <v>35</v>
      </c>
      <c r="D42" s="1">
        <v>186</v>
      </c>
      <c r="E42" s="2">
        <v>164</v>
      </c>
      <c r="F42" s="3">
        <v>0.88172043010752688</v>
      </c>
      <c r="G42" s="2">
        <v>4</v>
      </c>
      <c r="H42" s="3">
        <v>2.1505376344086023E-2</v>
      </c>
      <c r="I42" s="1">
        <v>12</v>
      </c>
      <c r="J42" s="3">
        <v>6.4516129032258063E-2</v>
      </c>
      <c r="K42" s="2">
        <v>4</v>
      </c>
      <c r="L42" s="3">
        <v>2.1505376344086023E-2</v>
      </c>
      <c r="M42" s="1">
        <v>1</v>
      </c>
      <c r="N42" s="3">
        <v>5.3763440860215058E-3</v>
      </c>
      <c r="O42" s="1">
        <v>0</v>
      </c>
      <c r="P42" s="3">
        <v>0</v>
      </c>
    </row>
    <row r="43" spans="1:16" x14ac:dyDescent="0.25">
      <c r="A43" s="14" t="s">
        <v>57</v>
      </c>
      <c r="B43" s="1">
        <v>185</v>
      </c>
      <c r="C43" s="2">
        <v>24</v>
      </c>
      <c r="D43" s="1">
        <v>161</v>
      </c>
      <c r="E43" s="2">
        <v>140</v>
      </c>
      <c r="F43" s="3">
        <v>0.86956521739130432</v>
      </c>
      <c r="G43" s="2">
        <v>9</v>
      </c>
      <c r="H43" s="3">
        <v>5.5900621118012424E-2</v>
      </c>
      <c r="I43" s="1">
        <v>12</v>
      </c>
      <c r="J43" s="3">
        <v>7.4534161490683232E-2</v>
      </c>
      <c r="K43" s="2">
        <v>0</v>
      </c>
      <c r="L43" s="3">
        <v>0</v>
      </c>
      <c r="M43" s="1">
        <v>0</v>
      </c>
      <c r="N43" s="3">
        <v>0</v>
      </c>
      <c r="O43" s="1">
        <v>0</v>
      </c>
      <c r="P43" s="3">
        <v>0</v>
      </c>
    </row>
    <row r="44" spans="1:16" x14ac:dyDescent="0.25">
      <c r="A44" s="14" t="s">
        <v>58</v>
      </c>
      <c r="B44" s="1">
        <v>211</v>
      </c>
      <c r="C44" s="2">
        <v>10</v>
      </c>
      <c r="D44" s="1">
        <v>201</v>
      </c>
      <c r="E44" s="2">
        <v>155</v>
      </c>
      <c r="F44" s="3">
        <v>0.77114427860696522</v>
      </c>
      <c r="G44" s="2">
        <v>17</v>
      </c>
      <c r="H44" s="3">
        <v>8.45771144278607E-2</v>
      </c>
      <c r="I44" s="1">
        <v>14</v>
      </c>
      <c r="J44" s="3">
        <v>6.965174129353234E-2</v>
      </c>
      <c r="K44" s="2">
        <v>13</v>
      </c>
      <c r="L44" s="3">
        <v>6.4676616915422883E-2</v>
      </c>
      <c r="M44" s="1">
        <v>0</v>
      </c>
      <c r="N44" s="3">
        <v>0</v>
      </c>
      <c r="O44" s="1">
        <v>0</v>
      </c>
      <c r="P44" s="3">
        <v>0</v>
      </c>
    </row>
    <row r="45" spans="1:16" x14ac:dyDescent="0.25">
      <c r="A45" s="14" t="s">
        <v>59</v>
      </c>
      <c r="B45" s="1">
        <v>64</v>
      </c>
      <c r="C45" s="2">
        <v>11</v>
      </c>
      <c r="D45" s="1">
        <v>53</v>
      </c>
      <c r="E45" s="2">
        <v>37</v>
      </c>
      <c r="F45" s="3">
        <v>0.69811320754716977</v>
      </c>
      <c r="G45" s="2">
        <v>3</v>
      </c>
      <c r="H45" s="3">
        <v>5.6603773584905662E-2</v>
      </c>
      <c r="I45" s="1">
        <v>9</v>
      </c>
      <c r="J45" s="3">
        <v>0.16981132075471697</v>
      </c>
      <c r="K45" s="2">
        <v>4</v>
      </c>
      <c r="L45" s="3">
        <v>7.5471698113207544E-2</v>
      </c>
      <c r="M45" s="1">
        <v>0</v>
      </c>
      <c r="N45" s="3">
        <v>0</v>
      </c>
      <c r="O45" s="1">
        <v>0</v>
      </c>
      <c r="P45" s="3">
        <v>0</v>
      </c>
    </row>
    <row r="46" spans="1:16" x14ac:dyDescent="0.25">
      <c r="A46" s="14" t="s">
        <v>60</v>
      </c>
      <c r="B46" s="1">
        <v>2008</v>
      </c>
      <c r="C46" s="2">
        <v>148</v>
      </c>
      <c r="D46" s="1">
        <v>1860</v>
      </c>
      <c r="E46" s="2">
        <v>1598</v>
      </c>
      <c r="F46" s="3">
        <v>0.85913978494623655</v>
      </c>
      <c r="G46" s="2">
        <v>65</v>
      </c>
      <c r="H46" s="3">
        <v>3.4946236559139782E-2</v>
      </c>
      <c r="I46" s="1">
        <v>133</v>
      </c>
      <c r="J46" s="3">
        <v>7.1505376344086019E-2</v>
      </c>
      <c r="K46" s="2">
        <v>32</v>
      </c>
      <c r="L46" s="3">
        <v>1.7204301075268817E-2</v>
      </c>
      <c r="M46" s="1">
        <v>1</v>
      </c>
      <c r="N46" s="3">
        <v>5.3763440860215054E-4</v>
      </c>
      <c r="O46" s="1">
        <v>5</v>
      </c>
      <c r="P46" s="3">
        <v>2.6881720430107529E-3</v>
      </c>
    </row>
    <row r="47" spans="1:16" x14ac:dyDescent="0.25">
      <c r="A47" s="14" t="s">
        <v>61</v>
      </c>
      <c r="B47" s="1">
        <v>220</v>
      </c>
      <c r="C47" s="2">
        <v>109</v>
      </c>
      <c r="D47" s="1">
        <v>111</v>
      </c>
      <c r="E47" s="2">
        <v>73</v>
      </c>
      <c r="F47" s="3">
        <v>0.65765765765765771</v>
      </c>
      <c r="G47" s="2">
        <v>12</v>
      </c>
      <c r="H47" s="3">
        <v>0.10810810810810811</v>
      </c>
      <c r="I47" s="1">
        <v>9</v>
      </c>
      <c r="J47" s="3">
        <v>8.1081081081081086E-2</v>
      </c>
      <c r="K47" s="2">
        <v>1</v>
      </c>
      <c r="L47" s="3">
        <v>9.0090090090090089E-3</v>
      </c>
      <c r="M47" s="1">
        <v>0</v>
      </c>
      <c r="N47" s="3">
        <v>0</v>
      </c>
      <c r="O47" s="1">
        <v>0</v>
      </c>
      <c r="P47" s="3">
        <v>0</v>
      </c>
    </row>
    <row r="48" spans="1:16" x14ac:dyDescent="0.25">
      <c r="A48" s="14" t="s">
        <v>62</v>
      </c>
      <c r="B48" s="1">
        <v>68</v>
      </c>
      <c r="C48" s="2">
        <v>5</v>
      </c>
      <c r="D48" s="1">
        <v>63</v>
      </c>
      <c r="E48" s="2">
        <v>42</v>
      </c>
      <c r="F48" s="3">
        <v>0.66666666666666663</v>
      </c>
      <c r="G48" s="2">
        <v>6</v>
      </c>
      <c r="H48" s="3">
        <v>9.5238095238095233E-2</v>
      </c>
      <c r="I48" s="1">
        <v>8</v>
      </c>
      <c r="J48" s="3">
        <v>0.12698412698412698</v>
      </c>
      <c r="K48" s="2">
        <v>4</v>
      </c>
      <c r="L48" s="3">
        <v>6.3492063492063489E-2</v>
      </c>
      <c r="M48" s="1">
        <v>0</v>
      </c>
      <c r="N48" s="3">
        <v>0</v>
      </c>
      <c r="O48" s="1">
        <v>0</v>
      </c>
      <c r="P48" s="3">
        <v>0</v>
      </c>
    </row>
    <row r="49" spans="1:16" x14ac:dyDescent="0.25">
      <c r="A49" s="14" t="s">
        <v>63</v>
      </c>
      <c r="B49" s="1">
        <v>256</v>
      </c>
      <c r="C49" s="2">
        <v>8</v>
      </c>
      <c r="D49" s="1">
        <v>248</v>
      </c>
      <c r="E49" s="2">
        <v>208</v>
      </c>
      <c r="F49" s="3">
        <v>0.83870967741935487</v>
      </c>
      <c r="G49" s="2">
        <v>23</v>
      </c>
      <c r="H49" s="3">
        <v>9.2741935483870969E-2</v>
      </c>
      <c r="I49" s="1">
        <v>9</v>
      </c>
      <c r="J49" s="3">
        <v>3.6290322580645164E-2</v>
      </c>
      <c r="K49" s="2">
        <v>6</v>
      </c>
      <c r="L49" s="3">
        <v>2.4193548387096774E-2</v>
      </c>
      <c r="M49" s="1">
        <v>0</v>
      </c>
      <c r="N49" s="3">
        <v>0</v>
      </c>
      <c r="O49" s="1">
        <v>0</v>
      </c>
      <c r="P49" s="3">
        <v>0</v>
      </c>
    </row>
    <row r="50" spans="1:16" ht="24" x14ac:dyDescent="0.25">
      <c r="A50" s="14" t="s">
        <v>64</v>
      </c>
      <c r="B50" s="1">
        <v>222</v>
      </c>
      <c r="C50" s="2">
        <v>48</v>
      </c>
      <c r="D50" s="1">
        <v>174</v>
      </c>
      <c r="E50" s="2">
        <v>123</v>
      </c>
      <c r="F50" s="3">
        <v>0.7068965517241379</v>
      </c>
      <c r="G50" s="2">
        <v>11</v>
      </c>
      <c r="H50" s="3">
        <v>6.3218390804597707E-2</v>
      </c>
      <c r="I50" s="1">
        <v>11</v>
      </c>
      <c r="J50" s="3">
        <v>6.3218390804597707E-2</v>
      </c>
      <c r="K50" s="2">
        <v>21</v>
      </c>
      <c r="L50" s="3">
        <v>0.1206896551724138</v>
      </c>
      <c r="M50" s="1">
        <v>0</v>
      </c>
      <c r="N50" s="3">
        <v>0</v>
      </c>
      <c r="O50" s="1">
        <v>0</v>
      </c>
      <c r="P50" s="3">
        <v>0</v>
      </c>
    </row>
    <row r="51" spans="1:16" x14ac:dyDescent="0.25">
      <c r="A51" s="14" t="s">
        <v>65</v>
      </c>
      <c r="B51" s="1">
        <v>77</v>
      </c>
      <c r="C51" s="2">
        <v>0</v>
      </c>
      <c r="D51" s="1">
        <v>77</v>
      </c>
      <c r="E51" s="2">
        <v>60</v>
      </c>
      <c r="F51" s="3">
        <v>0.77922077922077926</v>
      </c>
      <c r="G51" s="2">
        <v>8</v>
      </c>
      <c r="H51" s="3">
        <v>0.1038961038961039</v>
      </c>
      <c r="I51" s="1">
        <v>3</v>
      </c>
      <c r="J51" s="3">
        <v>3.896103896103896E-2</v>
      </c>
      <c r="K51" s="2">
        <v>5</v>
      </c>
      <c r="L51" s="3">
        <v>6.4935064935064929E-2</v>
      </c>
      <c r="M51" s="1">
        <v>0</v>
      </c>
      <c r="N51" s="3">
        <v>0</v>
      </c>
      <c r="O51" s="1">
        <v>1</v>
      </c>
      <c r="P51" s="3">
        <v>1.2987012987012988E-2</v>
      </c>
    </row>
    <row r="52" spans="1:16" s="10" customFormat="1" x14ac:dyDescent="0.25">
      <c r="A52" s="15" t="s">
        <v>66</v>
      </c>
      <c r="B52" s="7">
        <f>SUM(B2:B51)</f>
        <v>12957</v>
      </c>
      <c r="C52" s="7">
        <f t="shared" ref="C52:E52" si="0">SUM(C2:C51)</f>
        <v>1575</v>
      </c>
      <c r="D52" s="7">
        <f t="shared" si="0"/>
        <v>11382</v>
      </c>
      <c r="E52" s="7">
        <f t="shared" si="0"/>
        <v>8842</v>
      </c>
      <c r="F52" s="8">
        <f>+E52/D52</f>
        <v>0.7768406255491126</v>
      </c>
      <c r="G52" s="7">
        <f>SUM(G2:G51)</f>
        <v>850</v>
      </c>
      <c r="H52" s="8">
        <f>+G52/D52</f>
        <v>7.4679318221753652E-2</v>
      </c>
      <c r="I52" s="7">
        <f>SUM(I2:I51)</f>
        <v>832</v>
      </c>
      <c r="J52" s="8">
        <f>+I52/D52</f>
        <v>7.3097873835881219E-2</v>
      </c>
      <c r="K52" s="7">
        <f>SUM(K2:K51)</f>
        <v>651</v>
      </c>
      <c r="L52" s="8">
        <f>+K52/D52</f>
        <v>5.719557195571956E-2</v>
      </c>
      <c r="M52" s="7">
        <f>SUM(M2:M51)</f>
        <v>9</v>
      </c>
      <c r="N52" s="8">
        <f>+M52/D52</f>
        <v>7.9072219293621507E-4</v>
      </c>
      <c r="O52" s="7">
        <f>SUM(O2:O51)</f>
        <v>13</v>
      </c>
      <c r="P52" s="8">
        <f>+O52/D52</f>
        <v>1.142154278685644E-3</v>
      </c>
    </row>
    <row r="54" spans="1:16" x14ac:dyDescent="0.25">
      <c r="A54" s="26" t="s">
        <v>67</v>
      </c>
      <c r="B54" s="26"/>
      <c r="C54" s="26"/>
      <c r="D54" s="26"/>
      <c r="E54" s="26"/>
      <c r="F54" s="26"/>
      <c r="G54" s="26"/>
      <c r="H54" s="26"/>
      <c r="I54" s="22"/>
      <c r="J54" s="22"/>
      <c r="K54" s="22"/>
      <c r="L54" s="22"/>
      <c r="M54" s="22"/>
      <c r="N54" s="22"/>
      <c r="O54" s="22"/>
      <c r="P54" s="22"/>
    </row>
    <row r="55" spans="1:16" x14ac:dyDescent="0.25">
      <c r="A55" s="25" t="s">
        <v>68</v>
      </c>
      <c r="B55" s="25"/>
      <c r="C55" s="25"/>
      <c r="D55" s="25"/>
      <c r="E55" s="25"/>
      <c r="F55" s="25"/>
      <c r="G55" s="25"/>
      <c r="H55" s="25"/>
      <c r="I55" s="23"/>
      <c r="J55" s="23"/>
      <c r="K55" s="23"/>
      <c r="L55" s="23"/>
      <c r="M55" s="23"/>
      <c r="N55" s="23"/>
    </row>
    <row r="56" spans="1:16" x14ac:dyDescent="0.25">
      <c r="A56" s="25"/>
      <c r="B56" s="25"/>
      <c r="C56" s="25"/>
      <c r="D56" s="25"/>
      <c r="E56" s="25"/>
      <c r="F56" s="25"/>
      <c r="G56" s="25"/>
      <c r="H56" s="25"/>
      <c r="I56" s="23"/>
      <c r="J56" s="23"/>
      <c r="K56" s="23"/>
      <c r="L56" s="23"/>
      <c r="M56" s="23"/>
      <c r="N56" s="23"/>
      <c r="O56" s="19"/>
      <c r="P56" s="19"/>
    </row>
    <row r="57" spans="1:16" ht="15" customHeight="1" x14ac:dyDescent="0.25">
      <c r="A57" s="27" t="s">
        <v>118</v>
      </c>
      <c r="B57" s="27"/>
      <c r="C57" s="27"/>
      <c r="D57" s="27"/>
      <c r="E57" s="27"/>
      <c r="F57" s="27"/>
      <c r="G57" s="27"/>
      <c r="H57" s="27"/>
      <c r="I57" s="19"/>
      <c r="J57" s="19"/>
      <c r="K57" s="19"/>
      <c r="L57" s="19"/>
      <c r="M57" s="19"/>
      <c r="N57" s="19"/>
      <c r="O57" s="19"/>
      <c r="P57" s="19"/>
    </row>
    <row r="58" spans="1:16" x14ac:dyDescent="0.25">
      <c r="A58" s="27"/>
      <c r="B58" s="27"/>
      <c r="C58" s="27"/>
      <c r="D58" s="27"/>
      <c r="E58" s="27"/>
      <c r="F58" s="27"/>
      <c r="G58" s="27"/>
      <c r="H58" s="27"/>
      <c r="I58" s="19"/>
      <c r="J58" s="19"/>
      <c r="K58" s="19"/>
      <c r="L58" s="19"/>
      <c r="M58" s="19"/>
      <c r="N58" s="19"/>
      <c r="O58" s="19"/>
      <c r="P58" s="19"/>
    </row>
    <row r="59" spans="1:16" x14ac:dyDescent="0.25">
      <c r="A59" s="27"/>
      <c r="B59" s="27"/>
      <c r="C59" s="27"/>
      <c r="D59" s="27"/>
      <c r="E59" s="27"/>
      <c r="F59" s="27"/>
      <c r="G59" s="27"/>
      <c r="H59" s="27"/>
      <c r="I59" s="19"/>
      <c r="J59" s="19"/>
      <c r="K59" s="19"/>
      <c r="L59" s="19"/>
      <c r="M59" s="19"/>
      <c r="N59" s="19"/>
      <c r="O59" s="19"/>
      <c r="P59" s="19"/>
    </row>
    <row r="60" spans="1:16" x14ac:dyDescent="0.25">
      <c r="A60" s="27"/>
      <c r="B60" s="27"/>
      <c r="C60" s="27"/>
      <c r="D60" s="27"/>
      <c r="E60" s="27"/>
      <c r="F60" s="27"/>
      <c r="G60" s="27"/>
      <c r="H60" s="27"/>
      <c r="I60" s="19"/>
      <c r="J60" s="19"/>
      <c r="K60" s="19"/>
      <c r="L60" s="19"/>
      <c r="M60" s="19"/>
      <c r="N60" s="19"/>
      <c r="O60" s="19"/>
      <c r="P60" s="19"/>
    </row>
    <row r="61" spans="1:16" x14ac:dyDescent="0.25">
      <c r="A61" s="27"/>
      <c r="B61" s="27"/>
      <c r="C61" s="27"/>
      <c r="D61" s="27"/>
      <c r="E61" s="27"/>
      <c r="F61" s="27"/>
      <c r="G61" s="27"/>
      <c r="H61" s="27"/>
      <c r="I61" s="19"/>
      <c r="J61" s="19"/>
      <c r="K61" s="19"/>
      <c r="L61" s="19"/>
      <c r="M61" s="19"/>
      <c r="N61" s="19"/>
    </row>
    <row r="62" spans="1:16" x14ac:dyDescent="0.25">
      <c r="A62" s="27"/>
      <c r="B62" s="27"/>
      <c r="C62" s="27"/>
      <c r="D62" s="27"/>
      <c r="E62" s="27"/>
      <c r="F62" s="27"/>
      <c r="G62" s="27"/>
      <c r="H62" s="27"/>
    </row>
    <row r="63" spans="1:16" ht="25.5" customHeight="1" x14ac:dyDescent="0.25">
      <c r="A63" s="27"/>
      <c r="B63" s="27"/>
      <c r="C63" s="27"/>
      <c r="D63" s="27"/>
      <c r="E63" s="27"/>
      <c r="F63" s="27"/>
      <c r="G63" s="27"/>
      <c r="H63" s="27"/>
    </row>
    <row r="64" spans="1:16" x14ac:dyDescent="0.25">
      <c r="A64" s="19"/>
      <c r="B64" s="19"/>
      <c r="C64" s="19"/>
      <c r="D64" s="19"/>
      <c r="E64" s="19"/>
      <c r="F64" s="19"/>
      <c r="G64" s="19"/>
      <c r="H64" s="19"/>
    </row>
    <row r="65" spans="1:8" x14ac:dyDescent="0.25">
      <c r="A65" s="19"/>
      <c r="B65" s="19"/>
      <c r="C65" s="19"/>
      <c r="D65" s="19"/>
      <c r="E65" s="19"/>
      <c r="F65" s="19"/>
      <c r="G65" s="19"/>
      <c r="H65" s="19"/>
    </row>
    <row r="66" spans="1:8" x14ac:dyDescent="0.25">
      <c r="A66" s="19"/>
      <c r="B66" s="19"/>
      <c r="C66" s="19"/>
      <c r="D66" s="19"/>
      <c r="E66" s="19"/>
      <c r="F66" s="19"/>
      <c r="G66" s="19"/>
      <c r="H66" s="19"/>
    </row>
  </sheetData>
  <autoFilter ref="A1:P52" xr:uid="{00000000-0001-0000-0000-000000000000}"/>
  <sortState xmlns:xlrd2="http://schemas.microsoft.com/office/spreadsheetml/2017/richdata2" ref="A2:P52">
    <sortCondition ref="A2:A52"/>
  </sortState>
  <mergeCells count="3">
    <mergeCell ref="A55:H56"/>
    <mergeCell ref="A54:H54"/>
    <mergeCell ref="A57:H63"/>
  </mergeCells>
  <pageMargins left="0.45" right="0.45" top="0.5" bottom="0.5" header="0.3" footer="0.3"/>
  <pageSetup orientation="landscape" r:id="rId1"/>
  <headerFooter>
    <oddHeader>&amp;C&amp;"Arial,Bold"Allen County Top 50 Mortgage Lenders (HMDA 2024)</oddHeader>
    <oddFooter>&amp;C&amp;"Arial,Regular"&amp;8Page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00E6F-674F-4B44-995A-079B2BCF53F8}">
  <dimension ref="A1:Y69"/>
  <sheetViews>
    <sheetView zoomScaleNormal="100" workbookViewId="0">
      <pane ySplit="1" topLeftCell="A55" activePane="bottomLeft" state="frozen"/>
      <selection pane="bottomLeft" activeCell="A55" sqref="A55:I56"/>
    </sheetView>
  </sheetViews>
  <sheetFormatPr defaultRowHeight="15" x14ac:dyDescent="0.25"/>
  <cols>
    <col min="1" max="1" width="35.7109375" style="16" customWidth="1"/>
    <col min="2" max="2" width="15.7109375" customWidth="1"/>
    <col min="3" max="3" width="10.7109375" customWidth="1"/>
    <col min="6" max="6" width="12" customWidth="1"/>
    <col min="8" max="8" width="16.7109375" bestFit="1" customWidth="1"/>
    <col min="9" max="9" width="9.7109375" bestFit="1" customWidth="1"/>
    <col min="22" max="22" width="12.5703125" customWidth="1"/>
    <col min="23" max="23" width="13" customWidth="1"/>
    <col min="24" max="24" width="12.140625" customWidth="1"/>
    <col min="25" max="25" width="0" hidden="1" customWidth="1"/>
  </cols>
  <sheetData>
    <row r="1" spans="1:25" s="4" customFormat="1" ht="64.5" x14ac:dyDescent="0.25">
      <c r="A1" s="5" t="s">
        <v>69</v>
      </c>
      <c r="B1" s="6" t="s">
        <v>70</v>
      </c>
      <c r="C1" s="6" t="s">
        <v>71</v>
      </c>
      <c r="D1" s="6" t="s">
        <v>72</v>
      </c>
      <c r="E1" s="6" t="s">
        <v>73</v>
      </c>
      <c r="F1" s="6" t="s">
        <v>74</v>
      </c>
      <c r="G1" s="6" t="s">
        <v>75</v>
      </c>
      <c r="H1" s="6" t="s">
        <v>76</v>
      </c>
      <c r="I1" s="6" t="s">
        <v>77</v>
      </c>
      <c r="J1" s="6" t="s">
        <v>78</v>
      </c>
      <c r="K1" s="6" t="s">
        <v>79</v>
      </c>
      <c r="L1" s="6" t="s">
        <v>80</v>
      </c>
      <c r="M1" s="6" t="s">
        <v>81</v>
      </c>
      <c r="N1" s="6" t="s">
        <v>82</v>
      </c>
      <c r="O1" s="6" t="s">
        <v>83</v>
      </c>
      <c r="P1" s="6" t="s">
        <v>84</v>
      </c>
      <c r="Q1" s="6" t="s">
        <v>85</v>
      </c>
      <c r="R1" s="6" t="s">
        <v>86</v>
      </c>
      <c r="S1" s="6" t="s">
        <v>87</v>
      </c>
      <c r="T1" s="6" t="s">
        <v>88</v>
      </c>
      <c r="U1" s="6" t="s">
        <v>89</v>
      </c>
      <c r="V1" s="6" t="s">
        <v>90</v>
      </c>
      <c r="W1" s="6" t="s">
        <v>91</v>
      </c>
      <c r="X1" s="6" t="s">
        <v>92</v>
      </c>
      <c r="Y1" s="6" t="s">
        <v>93</v>
      </c>
    </row>
    <row r="2" spans="1:25" x14ac:dyDescent="0.25">
      <c r="A2" s="14" t="s">
        <v>16</v>
      </c>
      <c r="B2" s="11">
        <v>20960</v>
      </c>
      <c r="C2" s="11">
        <v>127.80487804878049</v>
      </c>
      <c r="D2" s="1">
        <v>164</v>
      </c>
      <c r="E2" s="1">
        <v>16</v>
      </c>
      <c r="F2" s="1">
        <v>148</v>
      </c>
      <c r="G2" s="1">
        <v>134</v>
      </c>
      <c r="H2" s="3">
        <v>0.90540540540540537</v>
      </c>
      <c r="I2" s="3">
        <v>0.70157068062827221</v>
      </c>
      <c r="J2" s="1">
        <v>6</v>
      </c>
      <c r="K2" s="3">
        <v>4.0540540540540543E-2</v>
      </c>
      <c r="L2" s="3">
        <v>0.4</v>
      </c>
      <c r="M2" s="1">
        <v>4</v>
      </c>
      <c r="N2" s="3">
        <v>2.7027027027027029E-2</v>
      </c>
      <c r="O2" s="3">
        <v>0.33333333333333331</v>
      </c>
      <c r="P2" s="1">
        <v>3</v>
      </c>
      <c r="Q2" s="3">
        <v>2.0270270270270271E-2</v>
      </c>
      <c r="R2" s="3">
        <v>0.3</v>
      </c>
      <c r="S2" s="1">
        <v>0</v>
      </c>
      <c r="T2" s="3">
        <v>0</v>
      </c>
      <c r="U2" s="3">
        <v>0</v>
      </c>
      <c r="V2" s="1">
        <v>0</v>
      </c>
      <c r="W2" s="3">
        <v>0</v>
      </c>
      <c r="X2" s="3">
        <v>0</v>
      </c>
      <c r="Y2" s="3">
        <v>0.64069264069264065</v>
      </c>
    </row>
    <row r="3" spans="1:25" x14ac:dyDescent="0.25">
      <c r="A3" s="14" t="s">
        <v>17</v>
      </c>
      <c r="B3" s="11">
        <v>3340</v>
      </c>
      <c r="C3" s="11">
        <v>92.777777777777771</v>
      </c>
      <c r="D3" s="1">
        <v>36</v>
      </c>
      <c r="E3" s="1">
        <v>30</v>
      </c>
      <c r="F3" s="1">
        <v>6</v>
      </c>
      <c r="G3" s="1">
        <v>5</v>
      </c>
      <c r="H3" s="3">
        <v>0.83333333333333337</v>
      </c>
      <c r="I3" s="3">
        <v>0.14285714285714285</v>
      </c>
      <c r="J3" s="1">
        <v>1</v>
      </c>
      <c r="K3" s="3">
        <v>0.16666666666666666</v>
      </c>
      <c r="L3" s="3">
        <v>0.25</v>
      </c>
      <c r="M3" s="1">
        <v>0</v>
      </c>
      <c r="N3" s="3">
        <v>0</v>
      </c>
      <c r="O3" s="3">
        <v>0</v>
      </c>
      <c r="P3" s="1">
        <v>0</v>
      </c>
      <c r="Q3" s="3">
        <v>0</v>
      </c>
      <c r="R3" s="3">
        <v>0</v>
      </c>
      <c r="S3" s="1">
        <v>0</v>
      </c>
      <c r="T3" s="3">
        <v>0</v>
      </c>
      <c r="U3" s="3">
        <v>0</v>
      </c>
      <c r="V3" s="1">
        <v>0</v>
      </c>
      <c r="W3" s="3">
        <v>0</v>
      </c>
      <c r="X3" s="3">
        <v>0</v>
      </c>
      <c r="Y3" s="3">
        <v>0.14285714285714285</v>
      </c>
    </row>
    <row r="4" spans="1:25" x14ac:dyDescent="0.25">
      <c r="A4" s="14" t="s">
        <v>18</v>
      </c>
      <c r="B4" s="11">
        <v>4880</v>
      </c>
      <c r="C4" s="11">
        <v>187.69230769230768</v>
      </c>
      <c r="D4" s="1">
        <v>26</v>
      </c>
      <c r="E4" s="1">
        <v>1</v>
      </c>
      <c r="F4" s="1">
        <v>25</v>
      </c>
      <c r="G4" s="1">
        <v>20</v>
      </c>
      <c r="H4" s="3">
        <v>0.8</v>
      </c>
      <c r="I4" s="3">
        <v>0.27397260273972601</v>
      </c>
      <c r="J4" s="1">
        <v>3</v>
      </c>
      <c r="K4" s="3">
        <v>0.12</v>
      </c>
      <c r="L4" s="3">
        <v>0.25</v>
      </c>
      <c r="M4" s="1">
        <v>0</v>
      </c>
      <c r="N4" s="3">
        <v>0</v>
      </c>
      <c r="O4" s="3">
        <v>0</v>
      </c>
      <c r="P4" s="1">
        <v>1</v>
      </c>
      <c r="Q4" s="3">
        <v>0.04</v>
      </c>
      <c r="R4" s="3">
        <v>1</v>
      </c>
      <c r="S4" s="1">
        <v>0</v>
      </c>
      <c r="T4" s="3">
        <v>0</v>
      </c>
      <c r="U4" s="3">
        <v>0</v>
      </c>
      <c r="V4" s="1">
        <v>0</v>
      </c>
      <c r="W4" s="3">
        <v>0</v>
      </c>
      <c r="X4" s="3">
        <v>0</v>
      </c>
      <c r="Y4" s="3">
        <v>0.27472527472527475</v>
      </c>
    </row>
    <row r="5" spans="1:25" x14ac:dyDescent="0.25">
      <c r="A5" s="14" t="s">
        <v>19</v>
      </c>
      <c r="B5" s="11">
        <v>5345</v>
      </c>
      <c r="C5" s="11">
        <v>144.45945945945945</v>
      </c>
      <c r="D5" s="1">
        <v>37</v>
      </c>
      <c r="E5" s="1">
        <v>6</v>
      </c>
      <c r="F5" s="1">
        <v>31</v>
      </c>
      <c r="G5" s="1">
        <v>26</v>
      </c>
      <c r="H5" s="3">
        <v>0.83870967741935487</v>
      </c>
      <c r="I5" s="3">
        <v>0.44827586206896552</v>
      </c>
      <c r="J5" s="1">
        <v>3</v>
      </c>
      <c r="K5" s="3">
        <v>9.6774193548387094E-2</v>
      </c>
      <c r="L5" s="3">
        <v>0.27272727272727271</v>
      </c>
      <c r="M5" s="1">
        <v>2</v>
      </c>
      <c r="N5" s="3">
        <v>6.4516129032258063E-2</v>
      </c>
      <c r="O5" s="3">
        <v>0.4</v>
      </c>
      <c r="P5" s="1">
        <v>0</v>
      </c>
      <c r="Q5" s="3">
        <v>0</v>
      </c>
      <c r="R5" s="3">
        <v>0</v>
      </c>
      <c r="S5" s="1">
        <v>0</v>
      </c>
      <c r="T5" s="3">
        <v>0</v>
      </c>
      <c r="U5" s="3">
        <v>0</v>
      </c>
      <c r="V5" s="1">
        <v>0</v>
      </c>
      <c r="W5" s="3">
        <v>0</v>
      </c>
      <c r="X5" s="3">
        <v>0</v>
      </c>
      <c r="Y5" s="3">
        <v>0.40259740259740262</v>
      </c>
    </row>
    <row r="6" spans="1:25" x14ac:dyDescent="0.25">
      <c r="A6" s="14" t="s">
        <v>20</v>
      </c>
      <c r="B6" s="11">
        <v>11730</v>
      </c>
      <c r="C6" s="11">
        <v>279.28571428571428</v>
      </c>
      <c r="D6" s="1">
        <v>42</v>
      </c>
      <c r="E6" s="1">
        <v>12</v>
      </c>
      <c r="F6" s="1">
        <v>30</v>
      </c>
      <c r="G6" s="1">
        <v>22</v>
      </c>
      <c r="H6" s="3">
        <v>0.73333333333333328</v>
      </c>
      <c r="I6" s="3">
        <v>0.61111111111111116</v>
      </c>
      <c r="J6" s="1">
        <v>1</v>
      </c>
      <c r="K6" s="3">
        <v>3.3333333333333333E-2</v>
      </c>
      <c r="L6" s="3">
        <v>0.33333333333333331</v>
      </c>
      <c r="M6" s="1">
        <v>3</v>
      </c>
      <c r="N6" s="3">
        <v>0.1</v>
      </c>
      <c r="O6" s="3">
        <v>0.75</v>
      </c>
      <c r="P6" s="1">
        <v>3</v>
      </c>
      <c r="Q6" s="3">
        <v>0.1</v>
      </c>
      <c r="R6" s="3">
        <v>1</v>
      </c>
      <c r="S6" s="1">
        <v>0</v>
      </c>
      <c r="T6" s="3">
        <v>0</v>
      </c>
      <c r="U6" s="3">
        <v>0</v>
      </c>
      <c r="V6" s="1">
        <v>0</v>
      </c>
      <c r="W6" s="3">
        <v>0</v>
      </c>
      <c r="X6" s="3">
        <v>0</v>
      </c>
      <c r="Y6" s="3">
        <v>0.63829787234042556</v>
      </c>
    </row>
    <row r="7" spans="1:25" x14ac:dyDescent="0.25">
      <c r="A7" s="14" t="s">
        <v>21</v>
      </c>
      <c r="B7" s="11">
        <v>58770</v>
      </c>
      <c r="C7" s="11">
        <v>282.54807692307691</v>
      </c>
      <c r="D7" s="1">
        <v>208</v>
      </c>
      <c r="E7" s="1">
        <v>7</v>
      </c>
      <c r="F7" s="1">
        <v>201</v>
      </c>
      <c r="G7" s="1">
        <v>110</v>
      </c>
      <c r="H7" s="3">
        <v>0.54726368159203975</v>
      </c>
      <c r="I7" s="3">
        <v>0.7142857142857143</v>
      </c>
      <c r="J7" s="1">
        <v>29</v>
      </c>
      <c r="K7" s="3">
        <v>0.14427860696517414</v>
      </c>
      <c r="L7" s="3">
        <v>0.64444444444444449</v>
      </c>
      <c r="M7" s="1">
        <v>23</v>
      </c>
      <c r="N7" s="3">
        <v>0.11442786069651742</v>
      </c>
      <c r="O7" s="3">
        <v>0.67647058823529416</v>
      </c>
      <c r="P7" s="1">
        <v>34</v>
      </c>
      <c r="Q7" s="3">
        <v>0.1691542288557214</v>
      </c>
      <c r="R7" s="3">
        <v>0.65384615384615385</v>
      </c>
      <c r="S7" s="1">
        <v>0</v>
      </c>
      <c r="T7" s="3">
        <v>0</v>
      </c>
      <c r="U7" s="3">
        <v>0</v>
      </c>
      <c r="V7" s="1">
        <v>1</v>
      </c>
      <c r="W7" s="3">
        <v>4.9751243781094526E-3</v>
      </c>
      <c r="X7" s="3">
        <v>1</v>
      </c>
      <c r="Y7" s="3">
        <v>0.68600682593856654</v>
      </c>
    </row>
    <row r="8" spans="1:25" ht="24" x14ac:dyDescent="0.25">
      <c r="A8" s="14" t="s">
        <v>22</v>
      </c>
      <c r="B8" s="11">
        <v>17575</v>
      </c>
      <c r="C8" s="11">
        <v>202.01149425287358</v>
      </c>
      <c r="D8" s="1">
        <v>87</v>
      </c>
      <c r="E8" s="1">
        <v>2</v>
      </c>
      <c r="F8" s="1">
        <v>85</v>
      </c>
      <c r="G8" s="1">
        <v>70</v>
      </c>
      <c r="H8" s="3">
        <v>0.82352941176470584</v>
      </c>
      <c r="I8" s="3">
        <v>0.79545454545454541</v>
      </c>
      <c r="J8" s="1">
        <v>4</v>
      </c>
      <c r="K8" s="3">
        <v>4.7058823529411764E-2</v>
      </c>
      <c r="L8" s="3">
        <v>0.8</v>
      </c>
      <c r="M8" s="1">
        <v>7</v>
      </c>
      <c r="N8" s="3">
        <v>8.2352941176470587E-2</v>
      </c>
      <c r="O8" s="3">
        <v>1</v>
      </c>
      <c r="P8" s="1">
        <v>2</v>
      </c>
      <c r="Q8" s="3">
        <v>2.3529411764705882E-2</v>
      </c>
      <c r="R8" s="3">
        <v>1</v>
      </c>
      <c r="S8" s="1">
        <v>0</v>
      </c>
      <c r="T8" s="3">
        <v>0</v>
      </c>
      <c r="U8" s="3">
        <v>0</v>
      </c>
      <c r="V8" s="1">
        <v>0</v>
      </c>
      <c r="W8" s="3">
        <v>0</v>
      </c>
      <c r="X8" s="3">
        <v>0</v>
      </c>
      <c r="Y8" s="3">
        <v>0.81730769230769229</v>
      </c>
    </row>
    <row r="9" spans="1:25" x14ac:dyDescent="0.25">
      <c r="A9" s="14" t="s">
        <v>23</v>
      </c>
      <c r="B9" s="11">
        <v>3600</v>
      </c>
      <c r="C9" s="11">
        <v>75</v>
      </c>
      <c r="D9" s="1">
        <v>48</v>
      </c>
      <c r="E9" s="1">
        <v>6</v>
      </c>
      <c r="F9" s="1">
        <v>42</v>
      </c>
      <c r="G9" s="1">
        <v>31</v>
      </c>
      <c r="H9" s="3">
        <v>0.73809523809523814</v>
      </c>
      <c r="I9" s="3">
        <v>0.16577540106951871</v>
      </c>
      <c r="J9" s="1">
        <v>5</v>
      </c>
      <c r="K9" s="3">
        <v>0.11904761904761904</v>
      </c>
      <c r="L9" s="3">
        <v>0.27777777777777779</v>
      </c>
      <c r="M9" s="1">
        <v>5</v>
      </c>
      <c r="N9" s="3">
        <v>0.11904761904761904</v>
      </c>
      <c r="O9" s="3">
        <v>0.29411764705882354</v>
      </c>
      <c r="P9" s="1">
        <v>1</v>
      </c>
      <c r="Q9" s="3">
        <v>2.3809523809523808E-2</v>
      </c>
      <c r="R9" s="3">
        <v>0.1111111111111111</v>
      </c>
      <c r="S9" s="1">
        <v>0</v>
      </c>
      <c r="T9" s="3">
        <v>0</v>
      </c>
      <c r="U9" s="3">
        <v>0</v>
      </c>
      <c r="V9" s="1">
        <v>0</v>
      </c>
      <c r="W9" s="3">
        <v>0</v>
      </c>
      <c r="X9" s="3">
        <v>0</v>
      </c>
      <c r="Y9" s="3">
        <v>0.17721518987341772</v>
      </c>
    </row>
    <row r="10" spans="1:25" x14ac:dyDescent="0.25">
      <c r="A10" s="14" t="s">
        <v>24</v>
      </c>
      <c r="B10" s="11">
        <v>24035</v>
      </c>
      <c r="C10" s="11">
        <v>183.47328244274809</v>
      </c>
      <c r="D10" s="1">
        <v>131</v>
      </c>
      <c r="E10" s="1">
        <v>14</v>
      </c>
      <c r="F10" s="1">
        <v>117</v>
      </c>
      <c r="G10" s="1">
        <v>95</v>
      </c>
      <c r="H10" s="3">
        <v>0.81196581196581197</v>
      </c>
      <c r="I10" s="3">
        <v>0.7661290322580645</v>
      </c>
      <c r="J10" s="1">
        <v>4</v>
      </c>
      <c r="K10" s="3">
        <v>3.4188034188034191E-2</v>
      </c>
      <c r="L10" s="3">
        <v>0.44444444444444442</v>
      </c>
      <c r="M10" s="1">
        <v>14</v>
      </c>
      <c r="N10" s="3">
        <v>0.11965811965811966</v>
      </c>
      <c r="O10" s="3">
        <v>0.82352941176470584</v>
      </c>
      <c r="P10" s="1">
        <v>2</v>
      </c>
      <c r="Q10" s="3">
        <v>1.7094017094017096E-2</v>
      </c>
      <c r="R10" s="3">
        <v>0.66666666666666663</v>
      </c>
      <c r="S10" s="1">
        <v>0</v>
      </c>
      <c r="T10" s="3">
        <v>0</v>
      </c>
      <c r="U10" s="3">
        <v>0</v>
      </c>
      <c r="V10" s="1">
        <v>0</v>
      </c>
      <c r="W10" s="3">
        <v>0</v>
      </c>
      <c r="X10" s="3">
        <v>0</v>
      </c>
      <c r="Y10" s="3">
        <v>0.75</v>
      </c>
    </row>
    <row r="11" spans="1:25" x14ac:dyDescent="0.25">
      <c r="A11" s="14" t="s">
        <v>25</v>
      </c>
      <c r="B11" s="11">
        <v>58720</v>
      </c>
      <c r="C11" s="11">
        <v>163.11111111111111</v>
      </c>
      <c r="D11" s="1">
        <v>360</v>
      </c>
      <c r="E11" s="1">
        <v>3</v>
      </c>
      <c r="F11" s="1">
        <v>357</v>
      </c>
      <c r="G11" s="1">
        <v>304</v>
      </c>
      <c r="H11" s="3">
        <v>0.85154061624649857</v>
      </c>
      <c r="I11" s="3">
        <v>0.70370370370370372</v>
      </c>
      <c r="J11" s="1">
        <v>14</v>
      </c>
      <c r="K11" s="3">
        <v>3.9215686274509803E-2</v>
      </c>
      <c r="L11" s="3">
        <v>0.34146341463414637</v>
      </c>
      <c r="M11" s="1">
        <v>17</v>
      </c>
      <c r="N11" s="3">
        <v>4.7619047619047616E-2</v>
      </c>
      <c r="O11" s="3">
        <v>0.54838709677419351</v>
      </c>
      <c r="P11" s="1">
        <v>15</v>
      </c>
      <c r="Q11" s="3">
        <v>4.2016806722689079E-2</v>
      </c>
      <c r="R11" s="3">
        <v>0.6</v>
      </c>
      <c r="S11" s="1">
        <v>0</v>
      </c>
      <c r="T11" s="3">
        <v>0</v>
      </c>
      <c r="U11" s="3">
        <v>0</v>
      </c>
      <c r="V11" s="1">
        <v>1</v>
      </c>
      <c r="W11" s="3">
        <v>2.8011204481792717E-3</v>
      </c>
      <c r="X11" s="3">
        <v>1</v>
      </c>
      <c r="Y11" s="3">
        <v>0.66480446927374304</v>
      </c>
    </row>
    <row r="12" spans="1:25" x14ac:dyDescent="0.25">
      <c r="A12" s="14" t="s">
        <v>26</v>
      </c>
      <c r="B12" s="11">
        <v>2045</v>
      </c>
      <c r="C12" s="11">
        <v>52.435897435897438</v>
      </c>
      <c r="D12" s="1">
        <v>39</v>
      </c>
      <c r="E12" s="1">
        <v>3</v>
      </c>
      <c r="F12" s="1">
        <v>36</v>
      </c>
      <c r="G12" s="1">
        <v>26</v>
      </c>
      <c r="H12" s="3">
        <v>0.72222222222222221</v>
      </c>
      <c r="I12" s="3">
        <v>0.49056603773584906</v>
      </c>
      <c r="J12" s="1">
        <v>4</v>
      </c>
      <c r="K12" s="3">
        <v>0.1111111111111111</v>
      </c>
      <c r="L12" s="3">
        <v>0.5</v>
      </c>
      <c r="M12" s="1">
        <v>2</v>
      </c>
      <c r="N12" s="3">
        <v>5.5555555555555552E-2</v>
      </c>
      <c r="O12" s="3">
        <v>0.66666666666666663</v>
      </c>
      <c r="P12" s="1">
        <v>2</v>
      </c>
      <c r="Q12" s="3">
        <v>5.5555555555555552E-2</v>
      </c>
      <c r="R12" s="3">
        <v>0.5</v>
      </c>
      <c r="S12" s="1">
        <v>0</v>
      </c>
      <c r="T12" s="3">
        <v>0</v>
      </c>
      <c r="U12" s="3">
        <v>0</v>
      </c>
      <c r="V12" s="1">
        <v>0</v>
      </c>
      <c r="W12" s="3">
        <v>0</v>
      </c>
      <c r="X12" s="3">
        <v>0</v>
      </c>
      <c r="Y12" s="3">
        <v>0.49315068493150682</v>
      </c>
    </row>
    <row r="13" spans="1:25" ht="24" x14ac:dyDescent="0.25">
      <c r="A13" s="14" t="s">
        <v>27</v>
      </c>
      <c r="B13" s="11">
        <v>5405</v>
      </c>
      <c r="C13" s="11">
        <v>110.30612244897959</v>
      </c>
      <c r="D13" s="1">
        <v>49</v>
      </c>
      <c r="E13" s="1">
        <v>5</v>
      </c>
      <c r="F13" s="1">
        <v>44</v>
      </c>
      <c r="G13" s="1">
        <v>29</v>
      </c>
      <c r="H13" s="3">
        <v>0.65909090909090906</v>
      </c>
      <c r="I13" s="3">
        <v>0.72499999999999998</v>
      </c>
      <c r="J13" s="1">
        <v>6</v>
      </c>
      <c r="K13" s="3">
        <v>0.13636363636363635</v>
      </c>
      <c r="L13" s="3">
        <v>0.75</v>
      </c>
      <c r="M13" s="1">
        <v>6</v>
      </c>
      <c r="N13" s="3">
        <v>0.13636363636363635</v>
      </c>
      <c r="O13" s="3">
        <v>0.8571428571428571</v>
      </c>
      <c r="P13" s="1">
        <v>3</v>
      </c>
      <c r="Q13" s="3">
        <v>6.8181818181818177E-2</v>
      </c>
      <c r="R13" s="3">
        <v>0.75</v>
      </c>
      <c r="S13" s="1">
        <v>0</v>
      </c>
      <c r="T13" s="3">
        <v>0</v>
      </c>
      <c r="U13" s="3">
        <v>0</v>
      </c>
      <c r="V13" s="1">
        <v>0</v>
      </c>
      <c r="W13" s="3">
        <v>0</v>
      </c>
      <c r="X13" s="3">
        <v>0</v>
      </c>
      <c r="Y13" s="3">
        <v>0.74576271186440679</v>
      </c>
    </row>
    <row r="14" spans="1:25" x14ac:dyDescent="0.25">
      <c r="A14" s="14" t="s">
        <v>28</v>
      </c>
      <c r="B14" s="11">
        <v>16940</v>
      </c>
      <c r="C14" s="11">
        <v>325.76923076923077</v>
      </c>
      <c r="D14" s="1">
        <v>52</v>
      </c>
      <c r="E14" s="1">
        <v>10</v>
      </c>
      <c r="F14" s="1">
        <v>42</v>
      </c>
      <c r="G14" s="1">
        <v>27</v>
      </c>
      <c r="H14" s="3">
        <v>0.6428571428571429</v>
      </c>
      <c r="I14" s="3">
        <v>0.75</v>
      </c>
      <c r="J14" s="1">
        <v>4</v>
      </c>
      <c r="K14" s="3">
        <v>9.5238095238095233E-2</v>
      </c>
      <c r="L14" s="3">
        <v>0.4</v>
      </c>
      <c r="M14" s="1">
        <v>5</v>
      </c>
      <c r="N14" s="3">
        <v>0.11904761904761904</v>
      </c>
      <c r="O14" s="3">
        <v>1</v>
      </c>
      <c r="P14" s="1">
        <v>5</v>
      </c>
      <c r="Q14" s="3">
        <v>0.11904761904761904</v>
      </c>
      <c r="R14" s="3">
        <v>0.83333333333333337</v>
      </c>
      <c r="S14" s="1">
        <v>0</v>
      </c>
      <c r="T14" s="3">
        <v>0</v>
      </c>
      <c r="U14" s="3">
        <v>0</v>
      </c>
      <c r="V14" s="1">
        <v>0</v>
      </c>
      <c r="W14" s="3">
        <v>0</v>
      </c>
      <c r="X14" s="3">
        <v>0</v>
      </c>
      <c r="Y14" s="3">
        <v>0.72413793103448276</v>
      </c>
    </row>
    <row r="15" spans="1:25" x14ac:dyDescent="0.25">
      <c r="A15" s="14" t="s">
        <v>94</v>
      </c>
      <c r="B15" s="11">
        <v>63350</v>
      </c>
      <c r="C15" s="11">
        <v>152.28365384615384</v>
      </c>
      <c r="D15" s="1">
        <v>416</v>
      </c>
      <c r="E15" s="1">
        <v>19</v>
      </c>
      <c r="F15" s="1">
        <v>397</v>
      </c>
      <c r="G15" s="1">
        <v>157</v>
      </c>
      <c r="H15" s="3">
        <v>0.39546599496221663</v>
      </c>
      <c r="I15" s="3">
        <v>0.71040723981900455</v>
      </c>
      <c r="J15" s="1">
        <v>15</v>
      </c>
      <c r="K15" s="3">
        <v>3.7783375314861464E-2</v>
      </c>
      <c r="L15" s="3">
        <v>0.78947368421052633</v>
      </c>
      <c r="M15" s="1">
        <v>16</v>
      </c>
      <c r="N15" s="3">
        <v>4.0302267002518891E-2</v>
      </c>
      <c r="O15" s="3">
        <v>0.5161290322580645</v>
      </c>
      <c r="P15" s="1">
        <v>207</v>
      </c>
      <c r="Q15" s="3">
        <v>0.52141057934508817</v>
      </c>
      <c r="R15" s="3">
        <v>0.79922779922779918</v>
      </c>
      <c r="S15" s="1">
        <v>0</v>
      </c>
      <c r="T15" s="3">
        <v>0</v>
      </c>
      <c r="U15" s="3">
        <v>0</v>
      </c>
      <c r="V15" s="1">
        <v>0</v>
      </c>
      <c r="W15" s="3">
        <v>0</v>
      </c>
      <c r="X15" s="3">
        <v>0</v>
      </c>
      <c r="Y15" s="3">
        <v>0.74344569288389517</v>
      </c>
    </row>
    <row r="16" spans="1:25" x14ac:dyDescent="0.25">
      <c r="A16" s="14" t="s">
        <v>30</v>
      </c>
      <c r="B16" s="11">
        <v>18840</v>
      </c>
      <c r="C16" s="11">
        <v>136.52173913043478</v>
      </c>
      <c r="D16" s="1">
        <v>138</v>
      </c>
      <c r="E16" s="1">
        <v>72</v>
      </c>
      <c r="F16" s="1">
        <v>66</v>
      </c>
      <c r="G16" s="1">
        <v>52</v>
      </c>
      <c r="H16" s="3">
        <v>0.78787878787878785</v>
      </c>
      <c r="I16" s="3">
        <v>0.49523809523809526</v>
      </c>
      <c r="J16" s="1">
        <v>4</v>
      </c>
      <c r="K16" s="3">
        <v>6.0606060606060608E-2</v>
      </c>
      <c r="L16" s="3">
        <v>0.26666666666666666</v>
      </c>
      <c r="M16" s="1">
        <v>6</v>
      </c>
      <c r="N16" s="3">
        <v>9.0909090909090912E-2</v>
      </c>
      <c r="O16" s="3">
        <v>0.5</v>
      </c>
      <c r="P16" s="1">
        <v>4</v>
      </c>
      <c r="Q16" s="3">
        <v>6.0606060606060608E-2</v>
      </c>
      <c r="R16" s="3">
        <v>0.2857142857142857</v>
      </c>
      <c r="S16" s="1">
        <v>0</v>
      </c>
      <c r="T16" s="3">
        <v>0</v>
      </c>
      <c r="U16" s="3">
        <v>0</v>
      </c>
      <c r="V16" s="1">
        <v>0</v>
      </c>
      <c r="W16" s="3">
        <v>0</v>
      </c>
      <c r="X16" s="3">
        <v>0</v>
      </c>
      <c r="Y16" s="3">
        <v>0.44</v>
      </c>
    </row>
    <row r="17" spans="1:25" x14ac:dyDescent="0.25">
      <c r="A17" s="14" t="s">
        <v>31</v>
      </c>
      <c r="B17" s="11">
        <v>18280</v>
      </c>
      <c r="C17" s="11">
        <v>117.17948717948718</v>
      </c>
      <c r="D17" s="1">
        <v>156</v>
      </c>
      <c r="E17" s="1">
        <v>5</v>
      </c>
      <c r="F17" s="1">
        <v>151</v>
      </c>
      <c r="G17" s="1">
        <v>134</v>
      </c>
      <c r="H17" s="3">
        <v>0.88741721854304634</v>
      </c>
      <c r="I17" s="3">
        <v>0.8271604938271605</v>
      </c>
      <c r="J17" s="1">
        <v>11</v>
      </c>
      <c r="K17" s="3">
        <v>7.2847682119205295E-2</v>
      </c>
      <c r="L17" s="3">
        <v>0.91666666666666663</v>
      </c>
      <c r="M17" s="1">
        <v>3</v>
      </c>
      <c r="N17" s="3">
        <v>1.9867549668874173E-2</v>
      </c>
      <c r="O17" s="3">
        <v>0.6</v>
      </c>
      <c r="P17" s="1">
        <v>2</v>
      </c>
      <c r="Q17" s="3">
        <v>1.3245033112582781E-2</v>
      </c>
      <c r="R17" s="3">
        <v>0.4</v>
      </c>
      <c r="S17" s="1">
        <v>0</v>
      </c>
      <c r="T17" s="3">
        <v>0</v>
      </c>
      <c r="U17" s="3">
        <v>0</v>
      </c>
      <c r="V17" s="1">
        <v>0</v>
      </c>
      <c r="W17" s="3">
        <v>0</v>
      </c>
      <c r="X17" s="3">
        <v>0</v>
      </c>
      <c r="Y17" s="3">
        <v>0.81182795698924726</v>
      </c>
    </row>
    <row r="18" spans="1:25" x14ac:dyDescent="0.25">
      <c r="A18" s="14" t="s">
        <v>32</v>
      </c>
      <c r="B18" s="11">
        <v>18625</v>
      </c>
      <c r="C18" s="11">
        <v>229.93827160493828</v>
      </c>
      <c r="D18" s="1">
        <v>81</v>
      </c>
      <c r="E18" s="1">
        <v>8</v>
      </c>
      <c r="F18" s="1">
        <v>73</v>
      </c>
      <c r="G18" s="1">
        <v>53</v>
      </c>
      <c r="H18" s="3">
        <v>0.72602739726027399</v>
      </c>
      <c r="I18" s="3">
        <v>0.46902654867256638</v>
      </c>
      <c r="J18" s="1">
        <v>12</v>
      </c>
      <c r="K18" s="3">
        <v>0.16438356164383561</v>
      </c>
      <c r="L18" s="3">
        <v>0.41379310344827586</v>
      </c>
      <c r="M18" s="1">
        <v>4</v>
      </c>
      <c r="N18" s="3">
        <v>5.4794520547945202E-2</v>
      </c>
      <c r="O18" s="3">
        <v>0.4</v>
      </c>
      <c r="P18" s="1">
        <v>3</v>
      </c>
      <c r="Q18" s="3">
        <v>4.1095890410958902E-2</v>
      </c>
      <c r="R18" s="3">
        <v>0.6</v>
      </c>
      <c r="S18" s="1">
        <v>0</v>
      </c>
      <c r="T18" s="3">
        <v>0</v>
      </c>
      <c r="U18" s="3">
        <v>0</v>
      </c>
      <c r="V18" s="1">
        <v>0</v>
      </c>
      <c r="W18" s="3">
        <v>0</v>
      </c>
      <c r="X18" s="3">
        <v>0</v>
      </c>
      <c r="Y18" s="3">
        <v>0.453416149068323</v>
      </c>
    </row>
    <row r="19" spans="1:25" x14ac:dyDescent="0.25">
      <c r="A19" s="14" t="s">
        <v>33</v>
      </c>
      <c r="B19" s="11">
        <v>20335</v>
      </c>
      <c r="C19" s="11">
        <v>168.05785123966942</v>
      </c>
      <c r="D19" s="1">
        <v>121</v>
      </c>
      <c r="E19" s="1">
        <v>16</v>
      </c>
      <c r="F19" s="1">
        <v>105</v>
      </c>
      <c r="G19" s="1">
        <v>40</v>
      </c>
      <c r="H19" s="3">
        <v>0.38095238095238093</v>
      </c>
      <c r="I19" s="3">
        <v>0.95238095238095233</v>
      </c>
      <c r="J19" s="1">
        <v>14</v>
      </c>
      <c r="K19" s="3">
        <v>0.13333333333333333</v>
      </c>
      <c r="L19" s="3">
        <v>0.77777777777777779</v>
      </c>
      <c r="M19" s="1">
        <v>49</v>
      </c>
      <c r="N19" s="3">
        <v>0.46666666666666667</v>
      </c>
      <c r="O19" s="3">
        <v>0.89090909090909087</v>
      </c>
      <c r="P19" s="1">
        <v>1</v>
      </c>
      <c r="Q19" s="3">
        <v>9.5238095238095247E-3</v>
      </c>
      <c r="R19" s="3">
        <v>0.5</v>
      </c>
      <c r="S19" s="1">
        <v>0</v>
      </c>
      <c r="T19" s="3">
        <v>0</v>
      </c>
      <c r="U19" s="3">
        <v>0</v>
      </c>
      <c r="V19" s="1">
        <v>0</v>
      </c>
      <c r="W19" s="3">
        <v>0</v>
      </c>
      <c r="X19" s="3">
        <v>0</v>
      </c>
      <c r="Y19" s="3">
        <v>0.88983050847457623</v>
      </c>
    </row>
    <row r="20" spans="1:25" x14ac:dyDescent="0.25">
      <c r="A20" s="14" t="s">
        <v>34</v>
      </c>
      <c r="B20" s="11">
        <v>52365</v>
      </c>
      <c r="C20" s="11">
        <v>236.94570135746605</v>
      </c>
      <c r="D20" s="1">
        <v>221</v>
      </c>
      <c r="E20" s="1">
        <v>19</v>
      </c>
      <c r="F20" s="1">
        <v>202</v>
      </c>
      <c r="G20" s="1">
        <v>167</v>
      </c>
      <c r="H20" s="3">
        <v>0.82673267326732669</v>
      </c>
      <c r="I20" s="3">
        <v>0.86979166666666663</v>
      </c>
      <c r="J20" s="1">
        <v>8</v>
      </c>
      <c r="K20" s="3">
        <v>3.9603960396039604E-2</v>
      </c>
      <c r="L20" s="3">
        <v>0.88888888888888884</v>
      </c>
      <c r="M20" s="1">
        <v>17</v>
      </c>
      <c r="N20" s="3">
        <v>8.4158415841584164E-2</v>
      </c>
      <c r="O20" s="3">
        <v>0.80952380952380953</v>
      </c>
      <c r="P20" s="1">
        <v>3</v>
      </c>
      <c r="Q20" s="3">
        <v>1.4851485148514851E-2</v>
      </c>
      <c r="R20" s="3">
        <v>0.5</v>
      </c>
      <c r="S20" s="1">
        <v>0</v>
      </c>
      <c r="T20" s="3">
        <v>0</v>
      </c>
      <c r="U20" s="3">
        <v>0</v>
      </c>
      <c r="V20" s="1">
        <v>0</v>
      </c>
      <c r="W20" s="3">
        <v>0</v>
      </c>
      <c r="X20" s="3">
        <v>0</v>
      </c>
      <c r="Y20" s="3">
        <v>0.85593220338983056</v>
      </c>
    </row>
    <row r="21" spans="1:25" x14ac:dyDescent="0.25">
      <c r="A21" s="14" t="s">
        <v>35</v>
      </c>
      <c r="B21" s="11">
        <v>70315</v>
      </c>
      <c r="C21" s="11">
        <v>230.54098360655738</v>
      </c>
      <c r="D21" s="1">
        <v>305</v>
      </c>
      <c r="E21" s="1">
        <v>12</v>
      </c>
      <c r="F21" s="1">
        <v>293</v>
      </c>
      <c r="G21" s="1">
        <v>244</v>
      </c>
      <c r="H21" s="3">
        <v>0.83276450511945388</v>
      </c>
      <c r="I21" s="3">
        <v>0.82711864406779656</v>
      </c>
      <c r="J21" s="1">
        <v>25</v>
      </c>
      <c r="K21" s="3">
        <v>8.5324232081911269E-2</v>
      </c>
      <c r="L21" s="3">
        <v>0.69444444444444442</v>
      </c>
      <c r="M21" s="1">
        <v>15</v>
      </c>
      <c r="N21" s="3">
        <v>5.1194539249146756E-2</v>
      </c>
      <c r="O21" s="3">
        <v>0.75</v>
      </c>
      <c r="P21" s="1">
        <v>6</v>
      </c>
      <c r="Q21" s="3">
        <v>2.0477815699658702E-2</v>
      </c>
      <c r="R21" s="3">
        <v>0.66666666666666663</v>
      </c>
      <c r="S21" s="1">
        <v>0</v>
      </c>
      <c r="T21" s="3">
        <v>0</v>
      </c>
      <c r="U21" s="3">
        <v>0</v>
      </c>
      <c r="V21" s="1">
        <v>0</v>
      </c>
      <c r="W21" s="3">
        <v>0</v>
      </c>
      <c r="X21" s="3">
        <v>0</v>
      </c>
      <c r="Y21" s="3">
        <v>0.80054644808743169</v>
      </c>
    </row>
    <row r="22" spans="1:25" x14ac:dyDescent="0.25">
      <c r="A22" s="14" t="s">
        <v>36</v>
      </c>
      <c r="B22" s="11">
        <v>9365</v>
      </c>
      <c r="C22" s="11">
        <v>135.72463768115941</v>
      </c>
      <c r="D22" s="1">
        <v>69</v>
      </c>
      <c r="E22" s="1">
        <v>2</v>
      </c>
      <c r="F22" s="1">
        <v>67</v>
      </c>
      <c r="G22" s="1">
        <v>56</v>
      </c>
      <c r="H22" s="3">
        <v>0.83582089552238803</v>
      </c>
      <c r="I22" s="3">
        <v>0.72727272727272729</v>
      </c>
      <c r="J22" s="1">
        <v>4</v>
      </c>
      <c r="K22" s="3">
        <v>5.9701492537313432E-2</v>
      </c>
      <c r="L22" s="3">
        <v>0.4</v>
      </c>
      <c r="M22" s="1">
        <v>4</v>
      </c>
      <c r="N22" s="3">
        <v>5.9701492537313432E-2</v>
      </c>
      <c r="O22" s="3">
        <v>0.5714285714285714</v>
      </c>
      <c r="P22" s="1">
        <v>1</v>
      </c>
      <c r="Q22" s="3">
        <v>1.4925373134328358E-2</v>
      </c>
      <c r="R22" s="3">
        <v>0.5</v>
      </c>
      <c r="S22" s="1">
        <v>0</v>
      </c>
      <c r="T22" s="3">
        <v>0</v>
      </c>
      <c r="U22" s="3">
        <v>0</v>
      </c>
      <c r="V22" s="1">
        <v>0</v>
      </c>
      <c r="W22" s="3">
        <v>0</v>
      </c>
      <c r="X22" s="3">
        <v>0</v>
      </c>
      <c r="Y22" s="3">
        <v>0.68367346938775508</v>
      </c>
    </row>
    <row r="23" spans="1:25" ht="24" x14ac:dyDescent="0.25">
      <c r="A23" s="14" t="s">
        <v>37</v>
      </c>
      <c r="B23" s="11">
        <v>45675</v>
      </c>
      <c r="C23" s="11">
        <v>236.65803108808291</v>
      </c>
      <c r="D23" s="1">
        <v>193</v>
      </c>
      <c r="E23" s="1">
        <v>6</v>
      </c>
      <c r="F23" s="1">
        <v>187</v>
      </c>
      <c r="G23" s="1">
        <v>139</v>
      </c>
      <c r="H23" s="3">
        <v>0.74331550802139035</v>
      </c>
      <c r="I23" s="3">
        <v>0.70558375634517767</v>
      </c>
      <c r="J23" s="1">
        <v>8</v>
      </c>
      <c r="K23" s="3">
        <v>4.2780748663101602E-2</v>
      </c>
      <c r="L23" s="3">
        <v>0.5</v>
      </c>
      <c r="M23" s="1">
        <v>19</v>
      </c>
      <c r="N23" s="3">
        <v>0.10160427807486631</v>
      </c>
      <c r="O23" s="3">
        <v>0.61290322580645162</v>
      </c>
      <c r="P23" s="1">
        <v>15</v>
      </c>
      <c r="Q23" s="3">
        <v>8.0213903743315509E-2</v>
      </c>
      <c r="R23" s="3">
        <v>0.51724137931034486</v>
      </c>
      <c r="S23" s="1">
        <v>0</v>
      </c>
      <c r="T23" s="3">
        <v>0</v>
      </c>
      <c r="U23" s="3">
        <v>0</v>
      </c>
      <c r="V23" s="1">
        <v>0</v>
      </c>
      <c r="W23" s="3">
        <v>0</v>
      </c>
      <c r="X23" s="3">
        <v>0</v>
      </c>
      <c r="Y23" s="3">
        <v>0.66785714285714282</v>
      </c>
    </row>
    <row r="24" spans="1:25" x14ac:dyDescent="0.25">
      <c r="A24" s="14" t="s">
        <v>95</v>
      </c>
      <c r="B24" s="11">
        <v>27790</v>
      </c>
      <c r="C24" s="11">
        <v>173.6875</v>
      </c>
      <c r="D24" s="1">
        <v>160</v>
      </c>
      <c r="E24" s="1">
        <v>10</v>
      </c>
      <c r="F24" s="1">
        <v>150</v>
      </c>
      <c r="G24" s="1">
        <v>141</v>
      </c>
      <c r="H24" s="3">
        <v>0.94</v>
      </c>
      <c r="I24" s="3">
        <v>0.74603174603174605</v>
      </c>
      <c r="J24" s="1">
        <v>4</v>
      </c>
      <c r="K24" s="3">
        <v>2.6666666666666668E-2</v>
      </c>
      <c r="L24" s="3">
        <v>0.5</v>
      </c>
      <c r="M24" s="1">
        <v>1</v>
      </c>
      <c r="N24" s="3">
        <v>6.6666666666666671E-3</v>
      </c>
      <c r="O24" s="3">
        <v>0.5</v>
      </c>
      <c r="P24" s="1">
        <v>4</v>
      </c>
      <c r="Q24" s="3">
        <v>2.6666666666666668E-2</v>
      </c>
      <c r="R24" s="3">
        <v>0.66666666666666663</v>
      </c>
      <c r="S24" s="1">
        <v>0</v>
      </c>
      <c r="T24" s="3">
        <v>0</v>
      </c>
      <c r="U24" s="3">
        <v>0</v>
      </c>
      <c r="V24" s="1">
        <v>0</v>
      </c>
      <c r="W24" s="3">
        <v>0</v>
      </c>
      <c r="X24" s="3">
        <v>0</v>
      </c>
      <c r="Y24" s="3">
        <v>0.72815533980582525</v>
      </c>
    </row>
    <row r="25" spans="1:25" x14ac:dyDescent="0.25">
      <c r="A25" s="14" t="s">
        <v>39</v>
      </c>
      <c r="B25" s="11">
        <v>15490</v>
      </c>
      <c r="C25" s="11">
        <v>172.11111111111111</v>
      </c>
      <c r="D25" s="1">
        <v>90</v>
      </c>
      <c r="E25" s="1">
        <v>11</v>
      </c>
      <c r="F25" s="1">
        <v>79</v>
      </c>
      <c r="G25" s="1">
        <v>65</v>
      </c>
      <c r="H25" s="3">
        <v>0.82278481012658233</v>
      </c>
      <c r="I25" s="3">
        <v>0.55555555555555558</v>
      </c>
      <c r="J25" s="1">
        <v>6</v>
      </c>
      <c r="K25" s="3">
        <v>7.5949367088607597E-2</v>
      </c>
      <c r="L25" s="3">
        <v>0.46153846153846156</v>
      </c>
      <c r="M25" s="1">
        <v>6</v>
      </c>
      <c r="N25" s="3">
        <v>7.5949367088607597E-2</v>
      </c>
      <c r="O25" s="3">
        <v>0.4</v>
      </c>
      <c r="P25" s="1">
        <v>1</v>
      </c>
      <c r="Q25" s="3">
        <v>1.2658227848101266E-2</v>
      </c>
      <c r="R25" s="3">
        <v>0.25</v>
      </c>
      <c r="S25" s="1">
        <v>0</v>
      </c>
      <c r="T25" s="3">
        <v>0</v>
      </c>
      <c r="U25" s="3">
        <v>0</v>
      </c>
      <c r="V25" s="1">
        <v>0</v>
      </c>
      <c r="W25" s="3">
        <v>0</v>
      </c>
      <c r="X25" s="3">
        <v>0</v>
      </c>
      <c r="Y25" s="3">
        <v>0.52666666666666662</v>
      </c>
    </row>
    <row r="26" spans="1:25" x14ac:dyDescent="0.25">
      <c r="A26" s="14" t="s">
        <v>96</v>
      </c>
      <c r="B26" s="11">
        <v>23700</v>
      </c>
      <c r="C26" s="11">
        <v>109.72222222222223</v>
      </c>
      <c r="D26" s="1">
        <v>216</v>
      </c>
      <c r="E26" s="1">
        <v>26</v>
      </c>
      <c r="F26" s="1">
        <v>190</v>
      </c>
      <c r="G26" s="1">
        <v>159</v>
      </c>
      <c r="H26" s="3">
        <v>0.83684210526315794</v>
      </c>
      <c r="I26" s="3">
        <v>0.72272727272727277</v>
      </c>
      <c r="J26" s="1">
        <v>17</v>
      </c>
      <c r="K26" s="3">
        <v>8.9473684210526316E-2</v>
      </c>
      <c r="L26" s="3">
        <v>0.45945945945945948</v>
      </c>
      <c r="M26" s="1">
        <v>10</v>
      </c>
      <c r="N26" s="3">
        <v>5.2631578947368418E-2</v>
      </c>
      <c r="O26" s="3">
        <v>0.55555555555555558</v>
      </c>
      <c r="P26" s="1">
        <v>1</v>
      </c>
      <c r="Q26" s="3">
        <v>5.263157894736842E-3</v>
      </c>
      <c r="R26" s="3">
        <v>0.14285714285714285</v>
      </c>
      <c r="S26" s="1">
        <v>1</v>
      </c>
      <c r="T26" s="3">
        <v>5.263157894736842E-3</v>
      </c>
      <c r="U26" s="3">
        <v>1</v>
      </c>
      <c r="V26" s="1">
        <v>0</v>
      </c>
      <c r="W26" s="3">
        <v>0</v>
      </c>
      <c r="X26" s="3">
        <v>0</v>
      </c>
      <c r="Y26" s="3">
        <v>0.66666666666666663</v>
      </c>
    </row>
    <row r="27" spans="1:25" x14ac:dyDescent="0.25">
      <c r="A27" s="14" t="s">
        <v>41</v>
      </c>
      <c r="B27" s="11">
        <v>28875</v>
      </c>
      <c r="C27" s="11">
        <v>242.64705882352942</v>
      </c>
      <c r="D27" s="1">
        <v>119</v>
      </c>
      <c r="E27" s="1">
        <v>30</v>
      </c>
      <c r="F27" s="1">
        <v>89</v>
      </c>
      <c r="G27" s="1">
        <v>66</v>
      </c>
      <c r="H27" s="3">
        <v>0.7415730337078652</v>
      </c>
      <c r="I27" s="3">
        <v>0.61682242990654201</v>
      </c>
      <c r="J27" s="1">
        <v>11</v>
      </c>
      <c r="K27" s="3">
        <v>0.12359550561797752</v>
      </c>
      <c r="L27" s="3">
        <v>0.73333333333333328</v>
      </c>
      <c r="M27" s="1">
        <v>3</v>
      </c>
      <c r="N27" s="3">
        <v>3.3707865168539325E-2</v>
      </c>
      <c r="O27" s="3">
        <v>0.75</v>
      </c>
      <c r="P27" s="1">
        <v>3</v>
      </c>
      <c r="Q27" s="3">
        <v>3.3707865168539325E-2</v>
      </c>
      <c r="R27" s="3">
        <v>1</v>
      </c>
      <c r="S27" s="1">
        <v>0</v>
      </c>
      <c r="T27" s="3">
        <v>0</v>
      </c>
      <c r="U27" s="3">
        <v>0</v>
      </c>
      <c r="V27" s="1">
        <v>0</v>
      </c>
      <c r="W27" s="3">
        <v>0</v>
      </c>
      <c r="X27" s="3">
        <v>0</v>
      </c>
      <c r="Y27" s="3">
        <v>0.65441176470588236</v>
      </c>
    </row>
    <row r="28" spans="1:25" x14ac:dyDescent="0.25">
      <c r="A28" s="14" t="s">
        <v>42</v>
      </c>
      <c r="B28" s="11">
        <v>22205</v>
      </c>
      <c r="C28" s="11">
        <v>267.53012048192772</v>
      </c>
      <c r="D28" s="1">
        <v>83</v>
      </c>
      <c r="E28" s="1">
        <v>6</v>
      </c>
      <c r="F28" s="1">
        <v>77</v>
      </c>
      <c r="G28" s="1">
        <v>67</v>
      </c>
      <c r="H28" s="3">
        <v>0.87012987012987009</v>
      </c>
      <c r="I28" s="3">
        <v>0.88157894736842102</v>
      </c>
      <c r="J28" s="1">
        <v>4</v>
      </c>
      <c r="K28" s="3">
        <v>5.1948051948051951E-2</v>
      </c>
      <c r="L28" s="3">
        <v>0.66666666666666663</v>
      </c>
      <c r="M28" s="1">
        <v>3</v>
      </c>
      <c r="N28" s="3">
        <v>3.896103896103896E-2</v>
      </c>
      <c r="O28" s="3">
        <v>1</v>
      </c>
      <c r="P28" s="1">
        <v>3</v>
      </c>
      <c r="Q28" s="3">
        <v>3.896103896103896E-2</v>
      </c>
      <c r="R28" s="3">
        <v>1</v>
      </c>
      <c r="S28" s="1">
        <v>0</v>
      </c>
      <c r="T28" s="3">
        <v>0</v>
      </c>
      <c r="U28" s="3">
        <v>0</v>
      </c>
      <c r="V28" s="1">
        <v>0</v>
      </c>
      <c r="W28" s="3">
        <v>0</v>
      </c>
      <c r="X28" s="3">
        <v>0</v>
      </c>
      <c r="Y28" s="3">
        <v>0.875</v>
      </c>
    </row>
    <row r="29" spans="1:25" x14ac:dyDescent="0.25">
      <c r="A29" s="14" t="s">
        <v>43</v>
      </c>
      <c r="B29" s="11">
        <v>7190</v>
      </c>
      <c r="C29" s="11">
        <v>128.39285714285714</v>
      </c>
      <c r="D29" s="1">
        <v>56</v>
      </c>
      <c r="E29" s="1">
        <v>7</v>
      </c>
      <c r="F29" s="1">
        <v>49</v>
      </c>
      <c r="G29" s="1">
        <v>41</v>
      </c>
      <c r="H29" s="3">
        <v>0.83673469387755106</v>
      </c>
      <c r="I29" s="3">
        <v>0.62121212121212122</v>
      </c>
      <c r="J29" s="1">
        <v>5</v>
      </c>
      <c r="K29" s="3">
        <v>0.10204081632653061</v>
      </c>
      <c r="L29" s="3">
        <v>0.625</v>
      </c>
      <c r="M29" s="1">
        <v>1</v>
      </c>
      <c r="N29" s="3">
        <v>2.0408163265306121E-2</v>
      </c>
      <c r="O29" s="3">
        <v>0.5</v>
      </c>
      <c r="P29" s="1">
        <v>2</v>
      </c>
      <c r="Q29" s="3">
        <v>4.0816326530612242E-2</v>
      </c>
      <c r="R29" s="3">
        <v>1</v>
      </c>
      <c r="S29" s="1">
        <v>0</v>
      </c>
      <c r="T29" s="3">
        <v>0</v>
      </c>
      <c r="U29" s="3">
        <v>0</v>
      </c>
      <c r="V29" s="1">
        <v>0</v>
      </c>
      <c r="W29" s="3">
        <v>0</v>
      </c>
      <c r="X29" s="3">
        <v>0</v>
      </c>
      <c r="Y29" s="3">
        <v>0.62820512820512819</v>
      </c>
    </row>
    <row r="30" spans="1:25" x14ac:dyDescent="0.25">
      <c r="A30" s="14" t="s">
        <v>44</v>
      </c>
      <c r="B30" s="11">
        <v>9580</v>
      </c>
      <c r="C30" s="11">
        <v>199.58333333333334</v>
      </c>
      <c r="D30" s="1">
        <v>48</v>
      </c>
      <c r="E30" s="1">
        <v>6</v>
      </c>
      <c r="F30" s="1">
        <v>42</v>
      </c>
      <c r="G30" s="1">
        <v>33</v>
      </c>
      <c r="H30" s="3">
        <v>0.7857142857142857</v>
      </c>
      <c r="I30" s="3">
        <v>0.5892857142857143</v>
      </c>
      <c r="J30" s="1">
        <v>4</v>
      </c>
      <c r="K30" s="3">
        <v>9.5238095238095233E-2</v>
      </c>
      <c r="L30" s="3">
        <v>0.30769230769230771</v>
      </c>
      <c r="M30" s="1">
        <v>4</v>
      </c>
      <c r="N30" s="3">
        <v>9.5238095238095233E-2</v>
      </c>
      <c r="O30" s="3">
        <v>0.44444444444444442</v>
      </c>
      <c r="P30" s="1">
        <v>1</v>
      </c>
      <c r="Q30" s="3">
        <v>2.3809523809523808E-2</v>
      </c>
      <c r="R30" s="3">
        <v>0.25</v>
      </c>
      <c r="S30" s="1">
        <v>0</v>
      </c>
      <c r="T30" s="3">
        <v>0</v>
      </c>
      <c r="U30" s="3">
        <v>0</v>
      </c>
      <c r="V30" s="1">
        <v>0</v>
      </c>
      <c r="W30" s="3">
        <v>0</v>
      </c>
      <c r="X30" s="3">
        <v>0</v>
      </c>
      <c r="Y30" s="3">
        <v>0.51219512195121952</v>
      </c>
    </row>
    <row r="31" spans="1:25" x14ac:dyDescent="0.25">
      <c r="A31" s="14" t="s">
        <v>45</v>
      </c>
      <c r="B31" s="11">
        <v>3940</v>
      </c>
      <c r="C31" s="11">
        <v>218.88888888888889</v>
      </c>
      <c r="D31" s="1">
        <v>18</v>
      </c>
      <c r="E31" s="1">
        <v>2</v>
      </c>
      <c r="F31" s="1">
        <v>16</v>
      </c>
      <c r="G31" s="1">
        <v>15</v>
      </c>
      <c r="H31" s="3">
        <v>0.9375</v>
      </c>
      <c r="I31" s="3">
        <v>0.28846153846153844</v>
      </c>
      <c r="J31" s="1">
        <v>1</v>
      </c>
      <c r="K31" s="3">
        <v>6.25E-2</v>
      </c>
      <c r="L31" s="3">
        <v>0.1</v>
      </c>
      <c r="M31" s="1">
        <v>0</v>
      </c>
      <c r="N31" s="3">
        <v>0</v>
      </c>
      <c r="O31" s="3">
        <v>0</v>
      </c>
      <c r="P31" s="1">
        <v>0</v>
      </c>
      <c r="Q31" s="3">
        <v>0</v>
      </c>
      <c r="R31" s="3"/>
      <c r="S31" s="1">
        <v>0</v>
      </c>
      <c r="T31" s="3">
        <v>0</v>
      </c>
      <c r="U31" s="3">
        <v>0</v>
      </c>
      <c r="V31" s="1">
        <v>0</v>
      </c>
      <c r="W31" s="3">
        <v>0</v>
      </c>
      <c r="X31" s="3">
        <v>0</v>
      </c>
      <c r="Y31" s="3">
        <v>0.24615384615384617</v>
      </c>
    </row>
    <row r="32" spans="1:25" x14ac:dyDescent="0.25">
      <c r="A32" s="14" t="s">
        <v>46</v>
      </c>
      <c r="B32" s="11">
        <v>13330</v>
      </c>
      <c r="C32" s="11">
        <v>185.13888888888889</v>
      </c>
      <c r="D32" s="1">
        <v>72</v>
      </c>
      <c r="E32" s="1">
        <v>4</v>
      </c>
      <c r="F32" s="1">
        <v>68</v>
      </c>
      <c r="G32" s="1">
        <v>56</v>
      </c>
      <c r="H32" s="3">
        <v>0.82352941176470584</v>
      </c>
      <c r="I32" s="3">
        <v>0.42424242424242425</v>
      </c>
      <c r="J32" s="1">
        <v>5</v>
      </c>
      <c r="K32" s="3">
        <v>7.3529411764705885E-2</v>
      </c>
      <c r="L32" s="3">
        <v>0.25</v>
      </c>
      <c r="M32" s="1">
        <v>6</v>
      </c>
      <c r="N32" s="3">
        <v>8.8235294117647065E-2</v>
      </c>
      <c r="O32" s="3">
        <v>0.4</v>
      </c>
      <c r="P32" s="1">
        <v>0</v>
      </c>
      <c r="Q32" s="3">
        <v>0</v>
      </c>
      <c r="R32" s="3">
        <v>0</v>
      </c>
      <c r="S32" s="1">
        <v>0</v>
      </c>
      <c r="T32" s="3">
        <v>0</v>
      </c>
      <c r="U32" s="3">
        <v>0</v>
      </c>
      <c r="V32" s="1">
        <v>0</v>
      </c>
      <c r="W32" s="3">
        <v>0</v>
      </c>
      <c r="X32" s="3">
        <v>0</v>
      </c>
      <c r="Y32" s="3">
        <v>0.39534883720930231</v>
      </c>
    </row>
    <row r="33" spans="1:25" x14ac:dyDescent="0.25">
      <c r="A33" s="14" t="s">
        <v>47</v>
      </c>
      <c r="B33" s="11">
        <v>68390</v>
      </c>
      <c r="C33" s="11">
        <v>814.16666666666663</v>
      </c>
      <c r="D33" s="1">
        <v>84</v>
      </c>
      <c r="E33" s="1">
        <v>14</v>
      </c>
      <c r="F33" s="1">
        <v>70</v>
      </c>
      <c r="G33" s="1">
        <v>57</v>
      </c>
      <c r="H33" s="3">
        <v>0.81428571428571428</v>
      </c>
      <c r="I33" s="3">
        <v>0.71250000000000002</v>
      </c>
      <c r="J33" s="1">
        <v>2</v>
      </c>
      <c r="K33" s="3">
        <v>2.8571428571428571E-2</v>
      </c>
      <c r="L33" s="3">
        <v>0.4</v>
      </c>
      <c r="M33" s="1">
        <v>5</v>
      </c>
      <c r="N33" s="3">
        <v>7.1428571428571425E-2</v>
      </c>
      <c r="O33" s="3">
        <v>0.7142857142857143</v>
      </c>
      <c r="P33" s="1">
        <v>2</v>
      </c>
      <c r="Q33" s="3">
        <v>2.8571428571428571E-2</v>
      </c>
      <c r="R33" s="3">
        <v>1</v>
      </c>
      <c r="S33" s="1">
        <v>0</v>
      </c>
      <c r="T33" s="3">
        <v>0</v>
      </c>
      <c r="U33" s="3">
        <v>0</v>
      </c>
      <c r="V33" s="1">
        <v>0</v>
      </c>
      <c r="W33" s="3">
        <v>0</v>
      </c>
      <c r="X33" s="3">
        <v>0</v>
      </c>
      <c r="Y33" s="3">
        <v>0.70707070707070707</v>
      </c>
    </row>
    <row r="34" spans="1:25" x14ac:dyDescent="0.25">
      <c r="A34" s="14" t="s">
        <v>48</v>
      </c>
      <c r="B34" s="11">
        <v>28115</v>
      </c>
      <c r="C34" s="11">
        <v>208.25925925925927</v>
      </c>
      <c r="D34" s="1">
        <v>135</v>
      </c>
      <c r="E34" s="1">
        <v>24</v>
      </c>
      <c r="F34" s="1">
        <v>111</v>
      </c>
      <c r="G34" s="1">
        <v>81</v>
      </c>
      <c r="H34" s="3">
        <v>0.72972972972972971</v>
      </c>
      <c r="I34" s="3">
        <v>0.73636363636363633</v>
      </c>
      <c r="J34" s="1">
        <v>20</v>
      </c>
      <c r="K34" s="3">
        <v>0.18018018018018017</v>
      </c>
      <c r="L34" s="3">
        <v>0.7142857142857143</v>
      </c>
      <c r="M34" s="1">
        <v>8</v>
      </c>
      <c r="N34" s="3">
        <v>7.2072072072072071E-2</v>
      </c>
      <c r="O34" s="3">
        <v>0.66666666666666663</v>
      </c>
      <c r="P34" s="1">
        <v>1</v>
      </c>
      <c r="Q34" s="3">
        <v>9.0090090090090089E-3</v>
      </c>
      <c r="R34" s="3">
        <v>1</v>
      </c>
      <c r="S34" s="1">
        <v>0</v>
      </c>
      <c r="T34" s="3">
        <v>0</v>
      </c>
      <c r="U34" s="3">
        <v>0</v>
      </c>
      <c r="V34" s="1">
        <v>0</v>
      </c>
      <c r="W34" s="3">
        <v>0</v>
      </c>
      <c r="X34" s="3">
        <v>0</v>
      </c>
      <c r="Y34" s="3">
        <v>0.71612903225806457</v>
      </c>
    </row>
    <row r="35" spans="1:25" x14ac:dyDescent="0.25">
      <c r="A35" s="14" t="s">
        <v>49</v>
      </c>
      <c r="B35" s="11">
        <v>13135</v>
      </c>
      <c r="C35" s="11">
        <v>97.296296296296291</v>
      </c>
      <c r="D35" s="1">
        <v>135</v>
      </c>
      <c r="E35" s="1">
        <v>16</v>
      </c>
      <c r="F35" s="1">
        <v>119</v>
      </c>
      <c r="G35" s="1">
        <v>106</v>
      </c>
      <c r="H35" s="3">
        <v>0.89075630252100846</v>
      </c>
      <c r="I35" s="3">
        <v>0.71140939597315433</v>
      </c>
      <c r="J35" s="1">
        <v>3</v>
      </c>
      <c r="K35" s="3">
        <v>2.5210084033613446E-2</v>
      </c>
      <c r="L35" s="3">
        <v>0.42857142857142855</v>
      </c>
      <c r="M35" s="1">
        <v>7</v>
      </c>
      <c r="N35" s="3">
        <v>5.8823529411764705E-2</v>
      </c>
      <c r="O35" s="3">
        <v>0.46666666666666667</v>
      </c>
      <c r="P35" s="1">
        <v>2</v>
      </c>
      <c r="Q35" s="3">
        <v>1.680672268907563E-2</v>
      </c>
      <c r="R35" s="3">
        <v>0.5</v>
      </c>
      <c r="S35" s="1">
        <v>0</v>
      </c>
      <c r="T35" s="3">
        <v>0</v>
      </c>
      <c r="U35" s="3">
        <v>0</v>
      </c>
      <c r="V35" s="1">
        <v>0</v>
      </c>
      <c r="W35" s="3">
        <v>0</v>
      </c>
      <c r="X35" s="3">
        <v>0</v>
      </c>
      <c r="Y35" s="3">
        <v>0.67613636363636365</v>
      </c>
    </row>
    <row r="36" spans="1:25" x14ac:dyDescent="0.25">
      <c r="A36" s="14" t="s">
        <v>50</v>
      </c>
      <c r="B36" s="11">
        <v>9415</v>
      </c>
      <c r="C36" s="11">
        <v>209.22222222222223</v>
      </c>
      <c r="D36" s="1">
        <v>45</v>
      </c>
      <c r="E36" s="1">
        <v>2</v>
      </c>
      <c r="F36" s="1">
        <v>43</v>
      </c>
      <c r="G36" s="1">
        <v>34</v>
      </c>
      <c r="H36" s="3">
        <v>0.79069767441860461</v>
      </c>
      <c r="I36" s="3">
        <v>0.57627118644067798</v>
      </c>
      <c r="J36" s="1">
        <v>3</v>
      </c>
      <c r="K36" s="3">
        <v>6.9767441860465115E-2</v>
      </c>
      <c r="L36" s="3">
        <v>0.42857142857142855</v>
      </c>
      <c r="M36" s="1">
        <v>3</v>
      </c>
      <c r="N36" s="3">
        <v>6.9767441860465115E-2</v>
      </c>
      <c r="O36" s="3">
        <v>0.6</v>
      </c>
      <c r="P36" s="1">
        <v>1</v>
      </c>
      <c r="Q36" s="3">
        <v>2.3255813953488372E-2</v>
      </c>
      <c r="R36" s="3">
        <v>0.5</v>
      </c>
      <c r="S36" s="1">
        <v>0</v>
      </c>
      <c r="T36" s="3">
        <v>0</v>
      </c>
      <c r="U36" s="3">
        <v>0</v>
      </c>
      <c r="V36" s="1">
        <v>0</v>
      </c>
      <c r="W36" s="3">
        <v>0</v>
      </c>
      <c r="X36" s="3">
        <v>0</v>
      </c>
      <c r="Y36" s="3">
        <v>0.54430379746835444</v>
      </c>
    </row>
    <row r="37" spans="1:25" x14ac:dyDescent="0.25">
      <c r="A37" s="14" t="s">
        <v>51</v>
      </c>
      <c r="B37" s="11">
        <v>28440</v>
      </c>
      <c r="C37" s="11">
        <v>121.53846153846153</v>
      </c>
      <c r="D37" s="1">
        <v>234</v>
      </c>
      <c r="E37" s="1">
        <v>5</v>
      </c>
      <c r="F37" s="1">
        <v>229</v>
      </c>
      <c r="G37" s="1">
        <v>198</v>
      </c>
      <c r="H37" s="3">
        <v>0.86462882096069871</v>
      </c>
      <c r="I37" s="3">
        <v>0.6875</v>
      </c>
      <c r="J37" s="1">
        <v>13</v>
      </c>
      <c r="K37" s="3">
        <v>5.6768558951965066E-2</v>
      </c>
      <c r="L37" s="3">
        <v>0.38235294117647056</v>
      </c>
      <c r="M37" s="1">
        <v>13</v>
      </c>
      <c r="N37" s="3">
        <v>5.6768558951965066E-2</v>
      </c>
      <c r="O37" s="3">
        <v>0.4642857142857143</v>
      </c>
      <c r="P37" s="1">
        <v>5</v>
      </c>
      <c r="Q37" s="3">
        <v>2.1834061135371178E-2</v>
      </c>
      <c r="R37" s="3">
        <v>0.27777777777777779</v>
      </c>
      <c r="S37" s="1">
        <v>0</v>
      </c>
      <c r="T37" s="3">
        <v>0</v>
      </c>
      <c r="U37" s="3">
        <v>0</v>
      </c>
      <c r="V37" s="1">
        <v>0</v>
      </c>
      <c r="W37" s="3">
        <v>0</v>
      </c>
      <c r="X37" s="3">
        <v>0</v>
      </c>
      <c r="Y37" s="3">
        <v>0.61725067385444743</v>
      </c>
    </row>
    <row r="38" spans="1:25" x14ac:dyDescent="0.25">
      <c r="A38" s="14" t="s">
        <v>52</v>
      </c>
      <c r="B38" s="11">
        <v>44570</v>
      </c>
      <c r="C38" s="11">
        <v>123.12154696132596</v>
      </c>
      <c r="D38" s="1">
        <v>362</v>
      </c>
      <c r="E38" s="1">
        <v>75</v>
      </c>
      <c r="F38" s="1">
        <v>287</v>
      </c>
      <c r="G38" s="1">
        <v>253</v>
      </c>
      <c r="H38" s="3">
        <v>0.88153310104529614</v>
      </c>
      <c r="I38" s="3">
        <v>0.68378378378378379</v>
      </c>
      <c r="J38" s="1">
        <v>12</v>
      </c>
      <c r="K38" s="3">
        <v>4.1811846689895474E-2</v>
      </c>
      <c r="L38" s="3">
        <v>0.38709677419354838</v>
      </c>
      <c r="M38" s="1">
        <v>14</v>
      </c>
      <c r="N38" s="3">
        <v>4.878048780487805E-2</v>
      </c>
      <c r="O38" s="3">
        <v>0.60869565217391308</v>
      </c>
      <c r="P38" s="1">
        <v>5</v>
      </c>
      <c r="Q38" s="3">
        <v>1.7421602787456445E-2</v>
      </c>
      <c r="R38" s="3">
        <v>0.7142857142857143</v>
      </c>
      <c r="S38" s="1">
        <v>0</v>
      </c>
      <c r="T38" s="3">
        <v>0</v>
      </c>
      <c r="U38" s="3">
        <v>0</v>
      </c>
      <c r="V38" s="1">
        <v>0</v>
      </c>
      <c r="W38" s="3">
        <v>0</v>
      </c>
      <c r="X38" s="3">
        <v>0</v>
      </c>
      <c r="Y38" s="3">
        <v>0.65375854214123008</v>
      </c>
    </row>
    <row r="39" spans="1:25" x14ac:dyDescent="0.25">
      <c r="A39" s="14" t="s">
        <v>53</v>
      </c>
      <c r="B39" s="11">
        <v>65740</v>
      </c>
      <c r="C39" s="11">
        <v>183.63128491620111</v>
      </c>
      <c r="D39" s="1">
        <v>358</v>
      </c>
      <c r="E39" s="1">
        <v>42</v>
      </c>
      <c r="F39" s="1">
        <v>316</v>
      </c>
      <c r="G39" s="1">
        <v>255</v>
      </c>
      <c r="H39" s="3">
        <v>0.80696202531645567</v>
      </c>
      <c r="I39" s="3">
        <v>0.7306590257879656</v>
      </c>
      <c r="J39" s="1">
        <v>32</v>
      </c>
      <c r="K39" s="3">
        <v>0.10126582278481013</v>
      </c>
      <c r="L39" s="3">
        <v>0.71111111111111114</v>
      </c>
      <c r="M39" s="1">
        <v>16</v>
      </c>
      <c r="N39" s="3">
        <v>5.0632911392405063E-2</v>
      </c>
      <c r="O39" s="3">
        <v>0.66666666666666663</v>
      </c>
      <c r="P39" s="1">
        <v>9</v>
      </c>
      <c r="Q39" s="3">
        <v>2.8481012658227847E-2</v>
      </c>
      <c r="R39" s="3">
        <v>0.6</v>
      </c>
      <c r="S39" s="1">
        <v>0</v>
      </c>
      <c r="T39" s="3">
        <v>0</v>
      </c>
      <c r="U39" s="3">
        <v>0</v>
      </c>
      <c r="V39" s="1">
        <v>0</v>
      </c>
      <c r="W39" s="3">
        <v>0</v>
      </c>
      <c r="X39" s="3">
        <v>0</v>
      </c>
      <c r="Y39" s="3">
        <v>0.71981776765375849</v>
      </c>
    </row>
    <row r="40" spans="1:25" x14ac:dyDescent="0.25">
      <c r="A40" s="14" t="s">
        <v>54</v>
      </c>
      <c r="B40" s="11">
        <v>183005</v>
      </c>
      <c r="C40" s="11">
        <v>215.55359246171966</v>
      </c>
      <c r="D40" s="1">
        <v>849</v>
      </c>
      <c r="E40" s="1">
        <v>53</v>
      </c>
      <c r="F40" s="1">
        <v>796</v>
      </c>
      <c r="G40" s="1">
        <v>670</v>
      </c>
      <c r="H40" s="3">
        <v>0.84170854271356788</v>
      </c>
      <c r="I40" s="3">
        <v>0.77277970011534025</v>
      </c>
      <c r="J40" s="1">
        <v>30</v>
      </c>
      <c r="K40" s="3">
        <v>3.7688442211055273E-2</v>
      </c>
      <c r="L40" s="3">
        <v>0.68181818181818177</v>
      </c>
      <c r="M40" s="1">
        <v>67</v>
      </c>
      <c r="N40" s="3">
        <v>8.4170854271356788E-2</v>
      </c>
      <c r="O40" s="3">
        <v>0.78823529411764703</v>
      </c>
      <c r="P40" s="1">
        <v>21</v>
      </c>
      <c r="Q40" s="3">
        <v>2.6381909547738693E-2</v>
      </c>
      <c r="R40" s="3">
        <v>0.72413793103448276</v>
      </c>
      <c r="S40" s="1">
        <v>1</v>
      </c>
      <c r="T40" s="3">
        <v>1.2562814070351759E-3</v>
      </c>
      <c r="U40" s="3">
        <v>1</v>
      </c>
      <c r="V40" s="1">
        <v>0</v>
      </c>
      <c r="W40" s="3">
        <v>0</v>
      </c>
      <c r="X40" s="3">
        <v>0</v>
      </c>
      <c r="Y40" s="3">
        <v>0.76759884281581481</v>
      </c>
    </row>
    <row r="41" spans="1:25" x14ac:dyDescent="0.25">
      <c r="A41" s="14" t="s">
        <v>55</v>
      </c>
      <c r="B41" s="11">
        <v>1385</v>
      </c>
      <c r="C41" s="11">
        <v>65.952380952380949</v>
      </c>
      <c r="D41" s="1">
        <v>21</v>
      </c>
      <c r="E41" s="1">
        <v>4</v>
      </c>
      <c r="F41" s="1">
        <v>17</v>
      </c>
      <c r="G41" s="1">
        <v>15</v>
      </c>
      <c r="H41" s="3">
        <v>0.88235294117647056</v>
      </c>
      <c r="I41" s="3">
        <v>0.34090909090909088</v>
      </c>
      <c r="J41" s="1">
        <v>2</v>
      </c>
      <c r="K41" s="3">
        <v>0.11764705882352941</v>
      </c>
      <c r="L41" s="3">
        <v>0.25</v>
      </c>
      <c r="M41" s="1">
        <v>0</v>
      </c>
      <c r="N41" s="3">
        <v>0</v>
      </c>
      <c r="O41" s="3">
        <v>0</v>
      </c>
      <c r="P41" s="1">
        <v>0</v>
      </c>
      <c r="Q41" s="3">
        <v>0</v>
      </c>
      <c r="R41" s="3"/>
      <c r="S41" s="1">
        <v>0</v>
      </c>
      <c r="T41" s="3">
        <v>0</v>
      </c>
      <c r="U41" s="3">
        <v>0</v>
      </c>
      <c r="V41" s="1">
        <v>0</v>
      </c>
      <c r="W41" s="3">
        <v>0</v>
      </c>
      <c r="X41" s="3">
        <v>0</v>
      </c>
      <c r="Y41" s="3">
        <v>0.2982456140350877</v>
      </c>
    </row>
    <row r="42" spans="1:25" x14ac:dyDescent="0.25">
      <c r="A42" s="14" t="s">
        <v>56</v>
      </c>
      <c r="B42" s="11">
        <v>22860</v>
      </c>
      <c r="C42" s="11">
        <v>168.08823529411765</v>
      </c>
      <c r="D42" s="1">
        <v>136</v>
      </c>
      <c r="E42" s="1">
        <v>14</v>
      </c>
      <c r="F42" s="1">
        <v>122</v>
      </c>
      <c r="G42" s="1">
        <v>108</v>
      </c>
      <c r="H42" s="3">
        <v>0.88524590163934425</v>
      </c>
      <c r="I42" s="3">
        <v>0.65853658536585369</v>
      </c>
      <c r="J42" s="1">
        <v>2</v>
      </c>
      <c r="K42" s="3">
        <v>1.6393442622950821E-2</v>
      </c>
      <c r="L42" s="3">
        <v>0.5</v>
      </c>
      <c r="M42" s="1">
        <v>9</v>
      </c>
      <c r="N42" s="3">
        <v>7.3770491803278687E-2</v>
      </c>
      <c r="O42" s="3">
        <v>0.75</v>
      </c>
      <c r="P42" s="1">
        <v>2</v>
      </c>
      <c r="Q42" s="3">
        <v>1.6393442622950821E-2</v>
      </c>
      <c r="R42" s="3">
        <v>0.5</v>
      </c>
      <c r="S42" s="1">
        <v>0</v>
      </c>
      <c r="T42" s="3">
        <v>0</v>
      </c>
      <c r="U42" s="3">
        <v>0</v>
      </c>
      <c r="V42" s="1">
        <v>0</v>
      </c>
      <c r="W42" s="3">
        <v>0</v>
      </c>
      <c r="X42" s="3">
        <v>0</v>
      </c>
      <c r="Y42" s="3">
        <v>0.65591397849462363</v>
      </c>
    </row>
    <row r="43" spans="1:25" x14ac:dyDescent="0.25">
      <c r="A43" s="14" t="s">
        <v>57</v>
      </c>
      <c r="B43" s="11">
        <v>33035</v>
      </c>
      <c r="C43" s="11">
        <v>237.66187050359713</v>
      </c>
      <c r="D43" s="1">
        <v>139</v>
      </c>
      <c r="E43" s="1">
        <v>18</v>
      </c>
      <c r="F43" s="1">
        <v>121</v>
      </c>
      <c r="G43" s="1">
        <v>104</v>
      </c>
      <c r="H43" s="3">
        <v>0.85950413223140498</v>
      </c>
      <c r="I43" s="3">
        <v>0.74285714285714288</v>
      </c>
      <c r="J43" s="1">
        <v>8</v>
      </c>
      <c r="K43" s="3">
        <v>6.6115702479338845E-2</v>
      </c>
      <c r="L43" s="3">
        <v>0.88888888888888884</v>
      </c>
      <c r="M43" s="1">
        <v>9</v>
      </c>
      <c r="N43" s="3">
        <v>7.43801652892562E-2</v>
      </c>
      <c r="O43" s="3">
        <v>0.75</v>
      </c>
      <c r="P43" s="1">
        <v>0</v>
      </c>
      <c r="Q43" s="3">
        <v>0</v>
      </c>
      <c r="R43" s="3"/>
      <c r="S43" s="1">
        <v>0</v>
      </c>
      <c r="T43" s="3">
        <v>0</v>
      </c>
      <c r="U43" s="3">
        <v>0</v>
      </c>
      <c r="V43" s="1">
        <v>0</v>
      </c>
      <c r="W43" s="3">
        <v>0</v>
      </c>
      <c r="X43" s="3">
        <v>0</v>
      </c>
      <c r="Y43" s="3">
        <v>0.75155279503105588</v>
      </c>
    </row>
    <row r="44" spans="1:25" x14ac:dyDescent="0.25">
      <c r="A44" s="14" t="s">
        <v>58</v>
      </c>
      <c r="B44" s="11">
        <v>30255</v>
      </c>
      <c r="C44" s="11">
        <v>183.36363636363637</v>
      </c>
      <c r="D44" s="1">
        <v>165</v>
      </c>
      <c r="E44" s="1">
        <v>8</v>
      </c>
      <c r="F44" s="1">
        <v>157</v>
      </c>
      <c r="G44" s="1">
        <v>122</v>
      </c>
      <c r="H44" s="3">
        <v>0.77707006369426757</v>
      </c>
      <c r="I44" s="3">
        <v>0.7870967741935484</v>
      </c>
      <c r="J44" s="1">
        <v>13</v>
      </c>
      <c r="K44" s="3">
        <v>8.2802547770700632E-2</v>
      </c>
      <c r="L44" s="3">
        <v>0.76470588235294112</v>
      </c>
      <c r="M44" s="1">
        <v>9</v>
      </c>
      <c r="N44" s="3">
        <v>5.7324840764331211E-2</v>
      </c>
      <c r="O44" s="3">
        <v>0.6428571428571429</v>
      </c>
      <c r="P44" s="1">
        <v>11</v>
      </c>
      <c r="Q44" s="3">
        <v>7.0063694267515922E-2</v>
      </c>
      <c r="R44" s="3">
        <v>0.84615384615384615</v>
      </c>
      <c r="S44" s="1">
        <v>0</v>
      </c>
      <c r="T44" s="3">
        <v>0</v>
      </c>
      <c r="U44" s="3">
        <v>0</v>
      </c>
      <c r="V44" s="1">
        <v>0</v>
      </c>
      <c r="W44" s="3">
        <v>0</v>
      </c>
      <c r="X44" s="3">
        <v>0</v>
      </c>
      <c r="Y44" s="3">
        <v>0.78109452736318408</v>
      </c>
    </row>
    <row r="45" spans="1:25" x14ac:dyDescent="0.25">
      <c r="A45" s="14" t="s">
        <v>97</v>
      </c>
      <c r="B45" s="11">
        <v>11490</v>
      </c>
      <c r="C45" s="11">
        <v>205.17857142857142</v>
      </c>
      <c r="D45" s="1">
        <v>56</v>
      </c>
      <c r="E45" s="1">
        <v>11</v>
      </c>
      <c r="F45" s="1">
        <v>45</v>
      </c>
      <c r="G45" s="1">
        <v>34</v>
      </c>
      <c r="H45" s="3">
        <v>0.75555555555555554</v>
      </c>
      <c r="I45" s="3">
        <v>0.91891891891891897</v>
      </c>
      <c r="J45" s="1">
        <v>1</v>
      </c>
      <c r="K45" s="3">
        <v>2.2222222222222223E-2</v>
      </c>
      <c r="L45" s="3">
        <v>0.33333333333333331</v>
      </c>
      <c r="M45" s="1">
        <v>7</v>
      </c>
      <c r="N45" s="3">
        <v>0.15555555555555556</v>
      </c>
      <c r="O45" s="3">
        <v>0.77777777777777779</v>
      </c>
      <c r="P45" s="1">
        <v>3</v>
      </c>
      <c r="Q45" s="3">
        <v>6.6666666666666666E-2</v>
      </c>
      <c r="R45" s="3">
        <v>0.75</v>
      </c>
      <c r="S45" s="1">
        <v>0</v>
      </c>
      <c r="T45" s="3">
        <v>0</v>
      </c>
      <c r="U45" s="3">
        <v>0</v>
      </c>
      <c r="V45" s="1">
        <v>0</v>
      </c>
      <c r="W45" s="3">
        <v>0</v>
      </c>
      <c r="X45" s="3">
        <v>0</v>
      </c>
      <c r="Y45" s="3">
        <v>0.84905660377358494</v>
      </c>
    </row>
    <row r="46" spans="1:25" x14ac:dyDescent="0.25">
      <c r="A46" s="14" t="s">
        <v>60</v>
      </c>
      <c r="B46" s="11">
        <v>249240</v>
      </c>
      <c r="C46" s="11">
        <v>169.09090909090909</v>
      </c>
      <c r="D46" s="1">
        <v>1474</v>
      </c>
      <c r="E46" s="1">
        <v>98</v>
      </c>
      <c r="F46" s="1">
        <v>1376</v>
      </c>
      <c r="G46" s="1">
        <v>1209</v>
      </c>
      <c r="H46" s="3">
        <v>0.87863372093023251</v>
      </c>
      <c r="I46" s="3">
        <v>0.75657071339173965</v>
      </c>
      <c r="J46" s="1">
        <v>31</v>
      </c>
      <c r="K46" s="3">
        <v>2.2529069767441859E-2</v>
      </c>
      <c r="L46" s="3">
        <v>0.47692307692307695</v>
      </c>
      <c r="M46" s="1">
        <v>90</v>
      </c>
      <c r="N46" s="3">
        <v>6.5406976744186052E-2</v>
      </c>
      <c r="O46" s="3">
        <v>0.67669172932330823</v>
      </c>
      <c r="P46" s="1">
        <v>22</v>
      </c>
      <c r="Q46" s="3">
        <v>1.5988372093023256E-2</v>
      </c>
      <c r="R46" s="3">
        <v>0.6875</v>
      </c>
      <c r="S46" s="1">
        <v>0</v>
      </c>
      <c r="T46" s="3">
        <v>0</v>
      </c>
      <c r="U46" s="3">
        <v>0</v>
      </c>
      <c r="V46" s="1">
        <v>3</v>
      </c>
      <c r="W46" s="3">
        <v>2.1802325581395349E-3</v>
      </c>
      <c r="X46" s="3">
        <v>0.6</v>
      </c>
      <c r="Y46" s="3">
        <v>0.7397849462365591</v>
      </c>
    </row>
    <row r="47" spans="1:25" x14ac:dyDescent="0.25">
      <c r="A47" s="14" t="s">
        <v>61</v>
      </c>
      <c r="B47" s="11">
        <v>1885</v>
      </c>
      <c r="C47" s="11">
        <v>33.070175438596493</v>
      </c>
      <c r="D47" s="1">
        <v>57</v>
      </c>
      <c r="E47" s="1">
        <v>8</v>
      </c>
      <c r="F47" s="1">
        <v>49</v>
      </c>
      <c r="G47" s="1">
        <v>31</v>
      </c>
      <c r="H47" s="3">
        <v>0.63265306122448983</v>
      </c>
      <c r="I47" s="3">
        <v>0.42465753424657532</v>
      </c>
      <c r="J47" s="1">
        <v>7</v>
      </c>
      <c r="K47" s="3">
        <v>0.14285714285714285</v>
      </c>
      <c r="L47" s="3">
        <v>0.58333333333333337</v>
      </c>
      <c r="M47" s="1">
        <v>4</v>
      </c>
      <c r="N47" s="3">
        <v>8.1632653061224483E-2</v>
      </c>
      <c r="O47" s="3">
        <v>0.44444444444444442</v>
      </c>
      <c r="P47" s="1">
        <v>1</v>
      </c>
      <c r="Q47" s="3">
        <v>2.0408163265306121E-2</v>
      </c>
      <c r="R47" s="3">
        <v>1</v>
      </c>
      <c r="S47" s="1">
        <v>0</v>
      </c>
      <c r="T47" s="3">
        <v>0</v>
      </c>
      <c r="U47" s="3">
        <v>0</v>
      </c>
      <c r="V47" s="1">
        <v>0</v>
      </c>
      <c r="W47" s="3">
        <v>0</v>
      </c>
      <c r="X47" s="3">
        <v>0</v>
      </c>
      <c r="Y47" s="3">
        <v>0.44144144144144143</v>
      </c>
    </row>
    <row r="48" spans="1:25" x14ac:dyDescent="0.25">
      <c r="A48" s="14" t="s">
        <v>62</v>
      </c>
      <c r="B48" s="11">
        <v>4140</v>
      </c>
      <c r="C48" s="11">
        <v>147.85714285714286</v>
      </c>
      <c r="D48" s="1">
        <v>28</v>
      </c>
      <c r="E48" s="1">
        <v>2</v>
      </c>
      <c r="F48" s="1">
        <v>26</v>
      </c>
      <c r="G48" s="1">
        <v>19</v>
      </c>
      <c r="H48" s="3">
        <v>0.73076923076923073</v>
      </c>
      <c r="I48" s="3">
        <v>0.45238095238095238</v>
      </c>
      <c r="J48" s="1">
        <v>0</v>
      </c>
      <c r="K48" s="3">
        <v>0</v>
      </c>
      <c r="L48" s="3">
        <v>0</v>
      </c>
      <c r="M48" s="1">
        <v>5</v>
      </c>
      <c r="N48" s="3">
        <v>0.19230769230769232</v>
      </c>
      <c r="O48" s="3">
        <v>0.625</v>
      </c>
      <c r="P48" s="1">
        <v>2</v>
      </c>
      <c r="Q48" s="3">
        <v>7.6923076923076927E-2</v>
      </c>
      <c r="R48" s="3">
        <v>0.5</v>
      </c>
      <c r="S48" s="1">
        <v>0</v>
      </c>
      <c r="T48" s="3">
        <v>0</v>
      </c>
      <c r="U48" s="3">
        <v>0</v>
      </c>
      <c r="V48" s="1">
        <v>0</v>
      </c>
      <c r="W48" s="3">
        <v>0</v>
      </c>
      <c r="X48" s="3">
        <v>0</v>
      </c>
      <c r="Y48" s="3">
        <v>0.41269841269841268</v>
      </c>
    </row>
    <row r="49" spans="1:25" x14ac:dyDescent="0.25">
      <c r="A49" s="14" t="s">
        <v>63</v>
      </c>
      <c r="B49" s="11">
        <v>44440</v>
      </c>
      <c r="C49" s="11">
        <v>229.0721649484536</v>
      </c>
      <c r="D49" s="1">
        <v>194</v>
      </c>
      <c r="E49" s="1">
        <v>5</v>
      </c>
      <c r="F49" s="1">
        <v>189</v>
      </c>
      <c r="G49" s="1">
        <v>168</v>
      </c>
      <c r="H49" s="3">
        <v>0.88888888888888884</v>
      </c>
      <c r="I49" s="3">
        <v>0.80769230769230771</v>
      </c>
      <c r="J49" s="1">
        <v>13</v>
      </c>
      <c r="K49" s="3">
        <v>6.8783068783068779E-2</v>
      </c>
      <c r="L49" s="3">
        <v>0.56521739130434778</v>
      </c>
      <c r="M49" s="1">
        <v>3</v>
      </c>
      <c r="N49" s="3">
        <v>1.5873015873015872E-2</v>
      </c>
      <c r="O49" s="3">
        <v>0.33333333333333331</v>
      </c>
      <c r="P49" s="1">
        <v>4</v>
      </c>
      <c r="Q49" s="3">
        <v>2.1164021164021163E-2</v>
      </c>
      <c r="R49" s="3">
        <v>0.66666666666666663</v>
      </c>
      <c r="S49" s="1">
        <v>0</v>
      </c>
      <c r="T49" s="3">
        <v>0</v>
      </c>
      <c r="U49" s="3">
        <v>0</v>
      </c>
      <c r="V49" s="1">
        <v>0</v>
      </c>
      <c r="W49" s="3">
        <v>0</v>
      </c>
      <c r="X49" s="3">
        <v>0</v>
      </c>
      <c r="Y49" s="3">
        <v>0.76209677419354838</v>
      </c>
    </row>
    <row r="50" spans="1:25" ht="24" x14ac:dyDescent="0.25">
      <c r="A50" s="14" t="s">
        <v>64</v>
      </c>
      <c r="B50" s="11">
        <v>37020</v>
      </c>
      <c r="C50" s="11">
        <v>228.5185185185185</v>
      </c>
      <c r="D50" s="1">
        <v>162</v>
      </c>
      <c r="E50" s="1">
        <v>31</v>
      </c>
      <c r="F50" s="1">
        <v>131</v>
      </c>
      <c r="G50" s="1">
        <v>97</v>
      </c>
      <c r="H50" s="3">
        <v>0.74045801526717558</v>
      </c>
      <c r="I50" s="3">
        <v>0.78861788617886175</v>
      </c>
      <c r="J50" s="1">
        <v>8</v>
      </c>
      <c r="K50" s="3">
        <v>6.1068702290076333E-2</v>
      </c>
      <c r="L50" s="3">
        <v>0.72727272727272729</v>
      </c>
      <c r="M50" s="1">
        <v>6</v>
      </c>
      <c r="N50" s="3">
        <v>4.5801526717557252E-2</v>
      </c>
      <c r="O50" s="3">
        <v>0.54545454545454541</v>
      </c>
      <c r="P50" s="1">
        <v>15</v>
      </c>
      <c r="Q50" s="3">
        <v>0.11450381679389313</v>
      </c>
      <c r="R50" s="3">
        <v>0.7142857142857143</v>
      </c>
      <c r="S50" s="1">
        <v>0</v>
      </c>
      <c r="T50" s="3">
        <v>0</v>
      </c>
      <c r="U50" s="3">
        <v>0</v>
      </c>
      <c r="V50" s="1">
        <v>0</v>
      </c>
      <c r="W50" s="3">
        <v>0</v>
      </c>
      <c r="X50" s="3">
        <v>0</v>
      </c>
      <c r="Y50" s="3">
        <v>0.75287356321839083</v>
      </c>
    </row>
    <row r="51" spans="1:25" x14ac:dyDescent="0.25">
      <c r="A51" s="14" t="s">
        <v>65</v>
      </c>
      <c r="B51" s="11">
        <v>15885</v>
      </c>
      <c r="C51" s="11">
        <v>230.21739130434781</v>
      </c>
      <c r="D51" s="1">
        <v>69</v>
      </c>
      <c r="E51" s="1">
        <v>0</v>
      </c>
      <c r="F51" s="1">
        <v>69</v>
      </c>
      <c r="G51" s="1">
        <v>55</v>
      </c>
      <c r="H51" s="3">
        <v>0.79710144927536231</v>
      </c>
      <c r="I51" s="3">
        <v>0.91666666666666663</v>
      </c>
      <c r="J51" s="1">
        <v>8</v>
      </c>
      <c r="K51" s="3">
        <v>0.11594202898550725</v>
      </c>
      <c r="L51" s="3">
        <v>1</v>
      </c>
      <c r="M51" s="1">
        <v>1</v>
      </c>
      <c r="N51" s="3">
        <v>1.4492753623188406E-2</v>
      </c>
      <c r="O51" s="3">
        <v>0.33333333333333331</v>
      </c>
      <c r="P51" s="1">
        <v>4</v>
      </c>
      <c r="Q51" s="3">
        <v>5.7971014492753624E-2</v>
      </c>
      <c r="R51" s="3">
        <v>0.8</v>
      </c>
      <c r="S51" s="1">
        <v>0</v>
      </c>
      <c r="T51" s="3">
        <v>0</v>
      </c>
      <c r="U51" s="3">
        <v>0</v>
      </c>
      <c r="V51" s="1">
        <v>1</v>
      </c>
      <c r="W51" s="3">
        <v>1.4492753623188406E-2</v>
      </c>
      <c r="X51" s="3">
        <v>1</v>
      </c>
      <c r="Y51" s="3">
        <v>0.89610389610389607</v>
      </c>
    </row>
    <row r="52" spans="1:25" s="9" customFormat="1" x14ac:dyDescent="0.25">
      <c r="A52" s="15" t="s">
        <v>66</v>
      </c>
      <c r="B52" s="12">
        <f>SUM(B2:B51)</f>
        <v>1595040</v>
      </c>
      <c r="C52" s="12">
        <f>+B52/D52</f>
        <v>186.68539325842696</v>
      </c>
      <c r="D52" s="7">
        <f>SUM(D2:D51)</f>
        <v>8544</v>
      </c>
      <c r="E52" s="7">
        <f t="shared" ref="E52:G52" si="0">SUM(E2:E51)</f>
        <v>806</v>
      </c>
      <c r="F52" s="7">
        <f t="shared" si="0"/>
        <v>7738</v>
      </c>
      <c r="G52" s="7">
        <f t="shared" si="0"/>
        <v>6200</v>
      </c>
      <c r="H52" s="8">
        <f>+G52/F52</f>
        <v>0.80124063065391571</v>
      </c>
      <c r="I52" s="8">
        <f>+G52/8842</f>
        <v>0.70119882379552134</v>
      </c>
      <c r="J52" s="7">
        <f>SUM(J2:J51)</f>
        <v>450</v>
      </c>
      <c r="K52" s="8">
        <f>+J52/F52</f>
        <v>5.8154561902300339E-2</v>
      </c>
      <c r="L52" s="8">
        <f>+J52/850</f>
        <v>0.52941176470588236</v>
      </c>
      <c r="M52" s="7">
        <f>SUM(M2:M51)</f>
        <v>531</v>
      </c>
      <c r="N52" s="8">
        <f>+M52/F52</f>
        <v>6.8622383044714394E-2</v>
      </c>
      <c r="O52" s="8">
        <f>+M52/832</f>
        <v>0.63822115384615385</v>
      </c>
      <c r="P52" s="7">
        <f>SUM(P2:P51)</f>
        <v>438</v>
      </c>
      <c r="Q52" s="8">
        <f>+P52/F52</f>
        <v>5.6603773584905662E-2</v>
      </c>
      <c r="R52" s="8">
        <f>+P52/651</f>
        <v>0.67281105990783407</v>
      </c>
      <c r="S52" s="7">
        <f>SUM(S2:S51)</f>
        <v>2</v>
      </c>
      <c r="T52" s="8">
        <f>+S52/F52</f>
        <v>2.5846471956577927E-4</v>
      </c>
      <c r="U52" s="8">
        <f>+S52/9</f>
        <v>0.22222222222222221</v>
      </c>
      <c r="V52" s="7">
        <f>SUM(V2:V51)</f>
        <v>6</v>
      </c>
      <c r="W52" s="8">
        <f>+V52/F52</f>
        <v>7.7539415869733782E-4</v>
      </c>
      <c r="X52" s="8">
        <f>+V52/13</f>
        <v>0.46153846153846156</v>
      </c>
      <c r="Y52" s="8">
        <f>+D52/12957</f>
        <v>0.65941190090298685</v>
      </c>
    </row>
    <row r="54" spans="1:25" x14ac:dyDescent="0.25">
      <c r="A54" s="26" t="s">
        <v>67</v>
      </c>
      <c r="B54" s="26"/>
      <c r="C54" s="26"/>
      <c r="D54" s="26"/>
      <c r="E54" s="26"/>
      <c r="F54" s="26"/>
      <c r="G54" s="26"/>
      <c r="H54" s="26"/>
      <c r="I54" s="22"/>
      <c r="J54" s="22"/>
      <c r="K54" s="22"/>
      <c r="L54" s="22"/>
      <c r="M54" s="22"/>
      <c r="N54" s="22"/>
      <c r="O54" s="22"/>
      <c r="P54" s="22"/>
    </row>
    <row r="55" spans="1:25" ht="15" customHeight="1" x14ac:dyDescent="0.25">
      <c r="A55" s="25" t="s">
        <v>68</v>
      </c>
      <c r="B55" s="25"/>
      <c r="C55" s="25"/>
      <c r="D55" s="25"/>
      <c r="E55" s="25"/>
      <c r="F55" s="25"/>
      <c r="G55" s="25"/>
      <c r="H55" s="25"/>
      <c r="I55" s="25"/>
      <c r="J55" s="23"/>
      <c r="K55" s="23"/>
      <c r="L55" s="23"/>
      <c r="M55" s="23"/>
      <c r="N55" s="23"/>
      <c r="O55" s="17"/>
      <c r="P55" s="17"/>
    </row>
    <row r="56" spans="1:25" x14ac:dyDescent="0.25">
      <c r="A56" s="25"/>
      <c r="B56" s="25"/>
      <c r="C56" s="25"/>
      <c r="D56" s="25"/>
      <c r="E56" s="25"/>
      <c r="F56" s="25"/>
      <c r="G56" s="25"/>
      <c r="H56" s="25"/>
      <c r="I56" s="25"/>
      <c r="J56" s="23"/>
      <c r="K56" s="23"/>
      <c r="L56" s="23"/>
      <c r="M56" s="23"/>
      <c r="N56" s="23"/>
      <c r="O56" s="17"/>
      <c r="P56" s="17"/>
    </row>
    <row r="57" spans="1:25" ht="16.5" customHeight="1" x14ac:dyDescent="0.25">
      <c r="A57" s="27" t="s">
        <v>119</v>
      </c>
      <c r="B57" s="27"/>
      <c r="C57" s="27"/>
      <c r="D57" s="27"/>
      <c r="E57" s="27"/>
      <c r="F57" s="27"/>
      <c r="G57" s="27"/>
      <c r="H57" s="27"/>
      <c r="I57" s="27"/>
      <c r="J57" s="19"/>
      <c r="K57" s="19"/>
      <c r="L57" s="19"/>
      <c r="M57" s="19"/>
      <c r="N57" s="19"/>
      <c r="O57" s="19"/>
      <c r="P57" s="19"/>
    </row>
    <row r="58" spans="1:25" ht="16.5" customHeight="1" x14ac:dyDescent="0.25">
      <c r="A58" s="27"/>
      <c r="B58" s="27"/>
      <c r="C58" s="27"/>
      <c r="D58" s="27"/>
      <c r="E58" s="27"/>
      <c r="F58" s="27"/>
      <c r="G58" s="27"/>
      <c r="H58" s="27"/>
      <c r="I58" s="27"/>
      <c r="J58" s="19"/>
      <c r="K58" s="19"/>
      <c r="L58" s="19"/>
      <c r="M58" s="19"/>
      <c r="N58" s="19"/>
      <c r="O58" s="19"/>
      <c r="P58" s="19"/>
    </row>
    <row r="59" spans="1:25" ht="16.5" customHeight="1" x14ac:dyDescent="0.25">
      <c r="A59" s="27"/>
      <c r="B59" s="27"/>
      <c r="C59" s="27"/>
      <c r="D59" s="27"/>
      <c r="E59" s="27"/>
      <c r="F59" s="27"/>
      <c r="G59" s="27"/>
      <c r="H59" s="27"/>
      <c r="I59" s="27"/>
      <c r="J59" s="19"/>
      <c r="K59" s="19"/>
      <c r="L59" s="19"/>
      <c r="M59" s="19"/>
      <c r="N59" s="19"/>
      <c r="O59" s="19"/>
      <c r="P59" s="19"/>
    </row>
    <row r="60" spans="1:25" ht="16.5" customHeight="1" x14ac:dyDescent="0.25">
      <c r="A60" s="27"/>
      <c r="B60" s="27"/>
      <c r="C60" s="27"/>
      <c r="D60" s="27"/>
      <c r="E60" s="27"/>
      <c r="F60" s="27"/>
      <c r="G60" s="27"/>
      <c r="H60" s="27"/>
      <c r="I60" s="27"/>
      <c r="J60" s="19"/>
      <c r="K60" s="19"/>
      <c r="L60" s="19"/>
      <c r="M60" s="19"/>
      <c r="N60" s="19"/>
      <c r="O60" s="19"/>
      <c r="P60" s="19"/>
    </row>
    <row r="61" spans="1:25" ht="16.5" customHeight="1" x14ac:dyDescent="0.25">
      <c r="A61" s="27"/>
      <c r="B61" s="27"/>
      <c r="C61" s="27"/>
      <c r="D61" s="27"/>
      <c r="E61" s="27"/>
      <c r="F61" s="27"/>
      <c r="G61" s="27"/>
      <c r="H61" s="27"/>
      <c r="I61" s="27"/>
      <c r="J61" s="19"/>
      <c r="K61" s="19"/>
      <c r="L61" s="19"/>
      <c r="M61" s="19"/>
      <c r="N61" s="19"/>
      <c r="O61" s="19"/>
      <c r="P61" s="19"/>
    </row>
    <row r="62" spans="1:25" ht="16.5" customHeight="1" x14ac:dyDescent="0.25">
      <c r="A62" s="27"/>
      <c r="B62" s="27"/>
      <c r="C62" s="27"/>
      <c r="D62" s="27"/>
      <c r="E62" s="27"/>
      <c r="F62" s="27"/>
      <c r="G62" s="27"/>
      <c r="H62" s="27"/>
      <c r="I62" s="27"/>
      <c r="J62" s="19"/>
      <c r="K62" s="19"/>
      <c r="L62" s="19"/>
      <c r="M62" s="19"/>
      <c r="N62" s="19"/>
      <c r="O62" s="19"/>
      <c r="P62" s="19"/>
    </row>
    <row r="63" spans="1:25" x14ac:dyDescent="0.25">
      <c r="A63" s="27" t="s">
        <v>98</v>
      </c>
      <c r="B63" s="27"/>
      <c r="C63" s="27"/>
      <c r="D63" s="27"/>
      <c r="E63" s="27"/>
      <c r="F63" s="27"/>
      <c r="G63" s="27"/>
      <c r="H63" s="27"/>
      <c r="I63" s="27"/>
      <c r="J63" s="23"/>
      <c r="K63" s="23"/>
      <c r="L63" s="23"/>
      <c r="M63" s="23"/>
      <c r="N63" s="23"/>
      <c r="O63" s="19"/>
      <c r="P63" s="19"/>
    </row>
    <row r="64" spans="1:25" x14ac:dyDescent="0.25">
      <c r="A64" s="27"/>
      <c r="B64" s="27"/>
      <c r="C64" s="27"/>
      <c r="D64" s="27"/>
      <c r="E64" s="27"/>
      <c r="F64" s="27"/>
      <c r="G64" s="27"/>
      <c r="H64" s="27"/>
      <c r="I64" s="27"/>
      <c r="J64" s="19"/>
      <c r="K64" s="19"/>
      <c r="L64" s="19"/>
      <c r="M64" s="19"/>
      <c r="N64" s="19"/>
      <c r="O64" s="19"/>
      <c r="P64" s="19"/>
    </row>
    <row r="65" spans="1:16" x14ac:dyDescent="0.25">
      <c r="A65" s="27"/>
      <c r="B65" s="27"/>
      <c r="C65" s="27"/>
      <c r="D65" s="27"/>
      <c r="E65" s="27"/>
      <c r="F65" s="27"/>
      <c r="G65" s="27"/>
      <c r="H65" s="27"/>
      <c r="I65" s="27"/>
      <c r="J65" s="19"/>
      <c r="K65" s="19"/>
      <c r="L65" s="19"/>
      <c r="M65" s="19"/>
      <c r="N65" s="19"/>
      <c r="O65" s="19"/>
      <c r="P65" s="19"/>
    </row>
    <row r="66" spans="1:16" x14ac:dyDescent="0.25">
      <c r="A66" s="27"/>
      <c r="B66" s="27"/>
      <c r="C66" s="27"/>
      <c r="D66" s="27"/>
      <c r="E66" s="27"/>
      <c r="F66" s="27"/>
      <c r="G66" s="27"/>
      <c r="H66" s="27"/>
      <c r="I66" s="27"/>
      <c r="J66" s="19"/>
      <c r="K66" s="19"/>
      <c r="L66" s="19"/>
      <c r="M66" s="19"/>
      <c r="N66" s="19"/>
      <c r="O66" s="19"/>
      <c r="P66" s="19"/>
    </row>
    <row r="67" spans="1:16" ht="12.75" customHeight="1" x14ac:dyDescent="0.25">
      <c r="A67" s="28" t="s">
        <v>99</v>
      </c>
      <c r="B67" s="28"/>
      <c r="C67" s="28"/>
      <c r="D67" s="28"/>
      <c r="E67" s="28"/>
      <c r="F67" s="28"/>
      <c r="G67" s="28"/>
      <c r="H67" s="28"/>
      <c r="I67" s="28"/>
      <c r="J67" s="23"/>
      <c r="K67" s="23"/>
      <c r="L67" s="23"/>
      <c r="M67" s="23"/>
      <c r="N67" s="23"/>
      <c r="O67" s="19"/>
      <c r="P67" s="19"/>
    </row>
    <row r="68" spans="1:16" ht="12.75" customHeight="1" x14ac:dyDescent="0.25">
      <c r="A68" s="28"/>
      <c r="B68" s="28"/>
      <c r="C68" s="28"/>
      <c r="D68" s="28"/>
      <c r="E68" s="28"/>
      <c r="F68" s="28"/>
      <c r="G68" s="28"/>
      <c r="H68" s="28"/>
      <c r="I68" s="28"/>
      <c r="J68" s="24"/>
      <c r="K68" s="24"/>
      <c r="L68" s="24"/>
      <c r="M68" s="24"/>
      <c r="N68" s="24"/>
      <c r="O68" s="20"/>
      <c r="P68" s="20"/>
    </row>
    <row r="69" spans="1:16" x14ac:dyDescent="0.25">
      <c r="J69" s="24"/>
      <c r="K69" s="24"/>
      <c r="L69" s="24"/>
      <c r="M69" s="24"/>
      <c r="N69" s="24"/>
      <c r="O69" s="20"/>
      <c r="P69" s="20"/>
    </row>
  </sheetData>
  <sortState xmlns:xlrd2="http://schemas.microsoft.com/office/spreadsheetml/2017/richdata2" ref="A2:Y51">
    <sortCondition ref="A2:A51"/>
  </sortState>
  <mergeCells count="5">
    <mergeCell ref="A54:H54"/>
    <mergeCell ref="A55:I56"/>
    <mergeCell ref="A57:I62"/>
    <mergeCell ref="A63:I66"/>
    <mergeCell ref="A67:I68"/>
  </mergeCells>
  <pageMargins left="0.45" right="0.45" top="0.5" bottom="0.5" header="0.3" footer="0.3"/>
  <pageSetup paperSize="3" orientation="landscape" r:id="rId1"/>
  <headerFooter>
    <oddHeader>&amp;C&amp;"Arial,Bold"Allen County Top 50 Mortgage Lenders (HMDA 2024)</oddHeader>
    <oddFooter>&amp;C&amp;"Arial,Regular"&amp;9Page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5E8A5-C7CE-46F2-BA79-EB39A6A7213E}">
  <dimension ref="A1:X61"/>
  <sheetViews>
    <sheetView tabSelected="1" zoomScaleNormal="100" workbookViewId="0">
      <pane ySplit="1" topLeftCell="A39" activePane="bottomLeft" state="frozen"/>
      <selection pane="bottomLeft" activeCell="A52" sqref="A52"/>
    </sheetView>
  </sheetViews>
  <sheetFormatPr defaultRowHeight="15" x14ac:dyDescent="0.25"/>
  <cols>
    <col min="1" max="1" width="35.7109375" style="16" customWidth="1"/>
    <col min="2" max="2" width="11.85546875" customWidth="1"/>
    <col min="5" max="5" width="10.42578125" customWidth="1"/>
    <col min="10" max="10" width="11.85546875" customWidth="1"/>
    <col min="13" max="13" width="12.140625" customWidth="1"/>
    <col min="22" max="22" width="9.85546875" customWidth="1"/>
    <col min="23" max="24" width="9.7109375" customWidth="1"/>
  </cols>
  <sheetData>
    <row r="1" spans="1:24" s="4" customFormat="1" ht="55.5" customHeight="1" x14ac:dyDescent="0.25">
      <c r="A1" s="5" t="s">
        <v>100</v>
      </c>
      <c r="B1" s="6" t="s">
        <v>3</v>
      </c>
      <c r="C1" s="6" t="s">
        <v>101</v>
      </c>
      <c r="D1" s="6" t="s">
        <v>102</v>
      </c>
      <c r="E1" s="6" t="s">
        <v>103</v>
      </c>
      <c r="F1" s="6" t="s">
        <v>104</v>
      </c>
      <c r="G1" s="6" t="s">
        <v>4</v>
      </c>
      <c r="H1" s="6" t="s">
        <v>105</v>
      </c>
      <c r="I1" s="6" t="s">
        <v>106</v>
      </c>
      <c r="J1" s="6" t="s">
        <v>6</v>
      </c>
      <c r="K1" s="6" t="s">
        <v>107</v>
      </c>
      <c r="L1" s="6" t="s">
        <v>108</v>
      </c>
      <c r="M1" s="6" t="s">
        <v>8</v>
      </c>
      <c r="N1" s="6" t="s">
        <v>109</v>
      </c>
      <c r="O1" s="6" t="s">
        <v>110</v>
      </c>
      <c r="P1" s="6" t="s">
        <v>10</v>
      </c>
      <c r="Q1" s="6" t="s">
        <v>111</v>
      </c>
      <c r="R1" s="6" t="s">
        <v>112</v>
      </c>
      <c r="S1" s="6" t="s">
        <v>12</v>
      </c>
      <c r="T1" s="6" t="s">
        <v>113</v>
      </c>
      <c r="U1" s="6" t="s">
        <v>114</v>
      </c>
      <c r="V1" s="6" t="s">
        <v>14</v>
      </c>
      <c r="W1" s="6" t="s">
        <v>115</v>
      </c>
      <c r="X1" s="6" t="s">
        <v>116</v>
      </c>
    </row>
    <row r="2" spans="1:24" x14ac:dyDescent="0.25">
      <c r="A2" s="14" t="s">
        <v>16</v>
      </c>
      <c r="B2" s="1">
        <v>231</v>
      </c>
      <c r="C2" s="2">
        <v>58</v>
      </c>
      <c r="D2" s="2">
        <v>3</v>
      </c>
      <c r="E2" s="1">
        <v>55</v>
      </c>
      <c r="F2" s="3">
        <v>0.23809523809523808</v>
      </c>
      <c r="G2" s="2">
        <v>191</v>
      </c>
      <c r="H2" s="1">
        <v>34</v>
      </c>
      <c r="I2" s="3">
        <v>0.17801047120418848</v>
      </c>
      <c r="J2" s="2">
        <v>15</v>
      </c>
      <c r="K2" s="1">
        <v>9</v>
      </c>
      <c r="L2" s="3">
        <v>0.6</v>
      </c>
      <c r="M2" s="1">
        <v>12</v>
      </c>
      <c r="N2" s="1">
        <v>6</v>
      </c>
      <c r="O2" s="3">
        <v>0.5</v>
      </c>
      <c r="P2" s="2">
        <v>10</v>
      </c>
      <c r="Q2" s="1">
        <v>5</v>
      </c>
      <c r="R2" s="3">
        <v>0.5</v>
      </c>
      <c r="S2" s="1">
        <v>0</v>
      </c>
      <c r="T2" s="1">
        <v>0</v>
      </c>
      <c r="U2" s="3"/>
      <c r="V2" s="1">
        <v>0</v>
      </c>
      <c r="W2" s="1">
        <v>0</v>
      </c>
      <c r="X2" s="3"/>
    </row>
    <row r="3" spans="1:24" x14ac:dyDescent="0.25">
      <c r="A3" s="14" t="s">
        <v>17</v>
      </c>
      <c r="B3" s="1">
        <v>42</v>
      </c>
      <c r="C3" s="2">
        <v>111</v>
      </c>
      <c r="D3" s="2">
        <v>77</v>
      </c>
      <c r="E3" s="1">
        <v>34</v>
      </c>
      <c r="F3" s="3">
        <v>0.80952380952380953</v>
      </c>
      <c r="G3" s="2">
        <v>35</v>
      </c>
      <c r="H3" s="1">
        <v>29</v>
      </c>
      <c r="I3" s="3">
        <v>0.82857142857142863</v>
      </c>
      <c r="J3" s="2">
        <v>4</v>
      </c>
      <c r="K3" s="1">
        <v>2</v>
      </c>
      <c r="L3" s="3">
        <v>0.5</v>
      </c>
      <c r="M3" s="1">
        <v>1</v>
      </c>
      <c r="N3" s="1">
        <v>1</v>
      </c>
      <c r="O3" s="3">
        <v>1</v>
      </c>
      <c r="P3" s="2">
        <v>2</v>
      </c>
      <c r="Q3" s="1">
        <v>2</v>
      </c>
      <c r="R3" s="3">
        <v>1</v>
      </c>
      <c r="S3" s="1">
        <v>0</v>
      </c>
      <c r="T3" s="1">
        <v>0</v>
      </c>
      <c r="U3" s="3"/>
      <c r="V3" s="1">
        <v>0</v>
      </c>
      <c r="W3" s="1">
        <v>0</v>
      </c>
      <c r="X3" s="3"/>
    </row>
    <row r="4" spans="1:24" x14ac:dyDescent="0.25">
      <c r="A4" s="14" t="s">
        <v>18</v>
      </c>
      <c r="B4" s="1">
        <v>91</v>
      </c>
      <c r="C4" s="2">
        <v>11</v>
      </c>
      <c r="D4" s="2">
        <v>2</v>
      </c>
      <c r="E4" s="1">
        <v>9</v>
      </c>
      <c r="F4" s="3">
        <v>9.8901098901098897E-2</v>
      </c>
      <c r="G4" s="2">
        <v>73</v>
      </c>
      <c r="H4" s="1">
        <v>8</v>
      </c>
      <c r="I4" s="3">
        <v>0.1095890410958904</v>
      </c>
      <c r="J4" s="2">
        <v>12</v>
      </c>
      <c r="K4" s="1">
        <v>1</v>
      </c>
      <c r="L4" s="3">
        <v>8.3333333333333329E-2</v>
      </c>
      <c r="M4" s="1">
        <v>4</v>
      </c>
      <c r="N4" s="1">
        <v>0</v>
      </c>
      <c r="O4" s="3">
        <v>0</v>
      </c>
      <c r="P4" s="2">
        <v>1</v>
      </c>
      <c r="Q4" s="1">
        <v>0</v>
      </c>
      <c r="R4" s="3">
        <v>0</v>
      </c>
      <c r="S4" s="1">
        <v>0</v>
      </c>
      <c r="T4" s="1">
        <v>0</v>
      </c>
      <c r="U4" s="3"/>
      <c r="V4" s="1">
        <v>0</v>
      </c>
      <c r="W4" s="1">
        <v>0</v>
      </c>
      <c r="X4" s="3"/>
    </row>
    <row r="5" spans="1:24" x14ac:dyDescent="0.25">
      <c r="A5" s="14" t="s">
        <v>19</v>
      </c>
      <c r="B5" s="1">
        <v>77</v>
      </c>
      <c r="C5" s="2">
        <v>33</v>
      </c>
      <c r="D5" s="2">
        <v>4</v>
      </c>
      <c r="E5" s="1">
        <v>29</v>
      </c>
      <c r="F5" s="3">
        <v>0.37662337662337664</v>
      </c>
      <c r="G5" s="2">
        <v>58</v>
      </c>
      <c r="H5" s="1">
        <v>19</v>
      </c>
      <c r="I5" s="3">
        <v>0.32758620689655171</v>
      </c>
      <c r="J5" s="2">
        <v>11</v>
      </c>
      <c r="K5" s="1">
        <v>7</v>
      </c>
      <c r="L5" s="3">
        <v>0.63636363636363635</v>
      </c>
      <c r="M5" s="1">
        <v>5</v>
      </c>
      <c r="N5" s="1">
        <v>2</v>
      </c>
      <c r="O5" s="3">
        <v>0.4</v>
      </c>
      <c r="P5" s="2">
        <v>1</v>
      </c>
      <c r="Q5" s="1">
        <v>1</v>
      </c>
      <c r="R5" s="3">
        <v>1</v>
      </c>
      <c r="S5" s="1">
        <v>0</v>
      </c>
      <c r="T5" s="1">
        <v>0</v>
      </c>
      <c r="U5" s="3"/>
      <c r="V5" s="1">
        <v>0</v>
      </c>
      <c r="W5" s="1">
        <v>0</v>
      </c>
      <c r="X5" s="3"/>
    </row>
    <row r="6" spans="1:24" x14ac:dyDescent="0.25">
      <c r="A6" s="14" t="s">
        <v>20</v>
      </c>
      <c r="B6" s="1">
        <v>47</v>
      </c>
      <c r="C6" s="2">
        <v>0</v>
      </c>
      <c r="D6" s="2">
        <v>0</v>
      </c>
      <c r="E6" s="1">
        <v>0</v>
      </c>
      <c r="F6" s="3">
        <v>0</v>
      </c>
      <c r="G6" s="2">
        <v>36</v>
      </c>
      <c r="H6" s="1">
        <v>0</v>
      </c>
      <c r="I6" s="3">
        <v>0</v>
      </c>
      <c r="J6" s="2">
        <v>3</v>
      </c>
      <c r="K6" s="1">
        <v>0</v>
      </c>
      <c r="L6" s="3">
        <v>0</v>
      </c>
      <c r="M6" s="1">
        <v>4</v>
      </c>
      <c r="N6" s="1">
        <v>0</v>
      </c>
      <c r="O6" s="3">
        <v>0</v>
      </c>
      <c r="P6" s="2">
        <v>3</v>
      </c>
      <c r="Q6" s="1">
        <v>0</v>
      </c>
      <c r="R6" s="3">
        <v>0</v>
      </c>
      <c r="S6" s="1">
        <v>0</v>
      </c>
      <c r="T6" s="1">
        <v>0</v>
      </c>
      <c r="U6" s="3"/>
      <c r="V6" s="1">
        <v>0</v>
      </c>
      <c r="W6" s="1">
        <v>0</v>
      </c>
      <c r="X6" s="3"/>
    </row>
    <row r="7" spans="1:24" x14ac:dyDescent="0.25">
      <c r="A7" s="14" t="s">
        <v>21</v>
      </c>
      <c r="B7" s="1">
        <v>293</v>
      </c>
      <c r="C7" s="2">
        <v>33</v>
      </c>
      <c r="D7" s="2">
        <v>2</v>
      </c>
      <c r="E7" s="1">
        <v>31</v>
      </c>
      <c r="F7" s="3">
        <v>0.10580204778156997</v>
      </c>
      <c r="G7" s="2">
        <v>154</v>
      </c>
      <c r="H7" s="1">
        <v>10</v>
      </c>
      <c r="I7" s="3">
        <v>6.4935064935064929E-2</v>
      </c>
      <c r="J7" s="2">
        <v>45</v>
      </c>
      <c r="K7" s="1">
        <v>7</v>
      </c>
      <c r="L7" s="3">
        <v>0.15555555555555556</v>
      </c>
      <c r="M7" s="1">
        <v>34</v>
      </c>
      <c r="N7" s="1">
        <v>5</v>
      </c>
      <c r="O7" s="3">
        <v>0.14705882352941177</v>
      </c>
      <c r="P7" s="2">
        <v>52</v>
      </c>
      <c r="Q7" s="1">
        <v>8</v>
      </c>
      <c r="R7" s="3">
        <v>0.15384615384615385</v>
      </c>
      <c r="S7" s="1">
        <v>0</v>
      </c>
      <c r="T7" s="1">
        <v>0</v>
      </c>
      <c r="U7" s="3"/>
      <c r="V7" s="1">
        <v>1</v>
      </c>
      <c r="W7" s="1">
        <v>0</v>
      </c>
      <c r="X7" s="3">
        <v>0</v>
      </c>
    </row>
    <row r="8" spans="1:24" ht="24" x14ac:dyDescent="0.25">
      <c r="A8" s="14" t="s">
        <v>22</v>
      </c>
      <c r="B8" s="1">
        <v>104</v>
      </c>
      <c r="C8" s="2">
        <v>0</v>
      </c>
      <c r="D8" s="2">
        <v>0</v>
      </c>
      <c r="E8" s="1">
        <v>0</v>
      </c>
      <c r="F8" s="3">
        <v>0</v>
      </c>
      <c r="G8" s="2">
        <v>88</v>
      </c>
      <c r="H8" s="1">
        <v>0</v>
      </c>
      <c r="I8" s="3">
        <v>0</v>
      </c>
      <c r="J8" s="2">
        <v>5</v>
      </c>
      <c r="K8" s="1">
        <v>0</v>
      </c>
      <c r="L8" s="3">
        <v>0</v>
      </c>
      <c r="M8" s="1">
        <v>7</v>
      </c>
      <c r="N8" s="1">
        <v>0</v>
      </c>
      <c r="O8" s="3">
        <v>0</v>
      </c>
      <c r="P8" s="2">
        <v>2</v>
      </c>
      <c r="Q8" s="1">
        <v>0</v>
      </c>
      <c r="R8" s="3">
        <v>0</v>
      </c>
      <c r="S8" s="1">
        <v>0</v>
      </c>
      <c r="T8" s="1">
        <v>0</v>
      </c>
      <c r="U8" s="3"/>
      <c r="V8" s="1">
        <v>0</v>
      </c>
      <c r="W8" s="1">
        <v>0</v>
      </c>
      <c r="X8" s="3"/>
    </row>
    <row r="9" spans="1:24" x14ac:dyDescent="0.25">
      <c r="A9" s="14" t="s">
        <v>23</v>
      </c>
      <c r="B9" s="1">
        <v>237</v>
      </c>
      <c r="C9" s="2">
        <v>148</v>
      </c>
      <c r="D9" s="2">
        <v>21</v>
      </c>
      <c r="E9" s="1">
        <v>127</v>
      </c>
      <c r="F9" s="3">
        <v>0.53586497890295359</v>
      </c>
      <c r="G9" s="2">
        <v>187</v>
      </c>
      <c r="H9" s="1">
        <v>98</v>
      </c>
      <c r="I9" s="3">
        <v>0.52406417112299464</v>
      </c>
      <c r="J9" s="2">
        <v>18</v>
      </c>
      <c r="K9" s="1">
        <v>9</v>
      </c>
      <c r="L9" s="3">
        <v>0.5</v>
      </c>
      <c r="M9" s="1">
        <v>17</v>
      </c>
      <c r="N9" s="1">
        <v>10</v>
      </c>
      <c r="O9" s="3">
        <v>0.58823529411764708</v>
      </c>
      <c r="P9" s="2">
        <v>9</v>
      </c>
      <c r="Q9" s="1">
        <v>5</v>
      </c>
      <c r="R9" s="3">
        <v>0.55555555555555558</v>
      </c>
      <c r="S9" s="1">
        <v>0</v>
      </c>
      <c r="T9" s="1">
        <v>0</v>
      </c>
      <c r="U9" s="3"/>
      <c r="V9" s="1">
        <v>0</v>
      </c>
      <c r="W9" s="1">
        <v>0</v>
      </c>
      <c r="X9" s="3"/>
    </row>
    <row r="10" spans="1:24" x14ac:dyDescent="0.25">
      <c r="A10" s="14" t="s">
        <v>24</v>
      </c>
      <c r="B10" s="1">
        <v>156</v>
      </c>
      <c r="C10" s="2">
        <v>10</v>
      </c>
      <c r="D10" s="2">
        <v>2</v>
      </c>
      <c r="E10" s="1">
        <v>8</v>
      </c>
      <c r="F10" s="3">
        <v>5.128205128205128E-2</v>
      </c>
      <c r="G10" s="2">
        <v>124</v>
      </c>
      <c r="H10" s="1">
        <v>5</v>
      </c>
      <c r="I10" s="3">
        <v>4.0322580645161289E-2</v>
      </c>
      <c r="J10" s="2">
        <v>9</v>
      </c>
      <c r="K10" s="1">
        <v>1</v>
      </c>
      <c r="L10" s="3">
        <v>0.1111111111111111</v>
      </c>
      <c r="M10" s="1">
        <v>17</v>
      </c>
      <c r="N10" s="1">
        <v>2</v>
      </c>
      <c r="O10" s="3">
        <v>0.11764705882352941</v>
      </c>
      <c r="P10" s="2">
        <v>3</v>
      </c>
      <c r="Q10" s="1">
        <v>0</v>
      </c>
      <c r="R10" s="3">
        <v>0</v>
      </c>
      <c r="S10" s="1">
        <v>0</v>
      </c>
      <c r="T10" s="1">
        <v>0</v>
      </c>
      <c r="U10" s="3"/>
      <c r="V10" s="1">
        <v>0</v>
      </c>
      <c r="W10" s="1">
        <v>0</v>
      </c>
      <c r="X10" s="3"/>
    </row>
    <row r="11" spans="1:24" x14ac:dyDescent="0.25">
      <c r="A11" s="14" t="s">
        <v>25</v>
      </c>
      <c r="B11" s="1">
        <v>537</v>
      </c>
      <c r="C11" s="2">
        <v>101</v>
      </c>
      <c r="D11" s="2">
        <v>4</v>
      </c>
      <c r="E11" s="1">
        <v>97</v>
      </c>
      <c r="F11" s="3">
        <v>0.18063314711359404</v>
      </c>
      <c r="G11" s="2">
        <v>432</v>
      </c>
      <c r="H11" s="1">
        <v>68</v>
      </c>
      <c r="I11" s="3">
        <v>0.15740740740740741</v>
      </c>
      <c r="J11" s="2">
        <v>41</v>
      </c>
      <c r="K11" s="1">
        <v>13</v>
      </c>
      <c r="L11" s="3">
        <v>0.31707317073170732</v>
      </c>
      <c r="M11" s="1">
        <v>31</v>
      </c>
      <c r="N11" s="1">
        <v>10</v>
      </c>
      <c r="O11" s="3">
        <v>0.32258064516129031</v>
      </c>
      <c r="P11" s="2">
        <v>25</v>
      </c>
      <c r="Q11" s="1">
        <v>6</v>
      </c>
      <c r="R11" s="3">
        <v>0.24</v>
      </c>
      <c r="S11" s="1">
        <v>0</v>
      </c>
      <c r="T11" s="1">
        <v>0</v>
      </c>
      <c r="U11" s="3"/>
      <c r="V11" s="1">
        <v>1</v>
      </c>
      <c r="W11" s="1">
        <v>0</v>
      </c>
      <c r="X11" s="3">
        <v>0</v>
      </c>
    </row>
    <row r="12" spans="1:24" x14ac:dyDescent="0.25">
      <c r="A12" s="14" t="s">
        <v>26</v>
      </c>
      <c r="B12" s="1">
        <v>73</v>
      </c>
      <c r="C12" s="2">
        <v>20</v>
      </c>
      <c r="D12" s="2">
        <v>0</v>
      </c>
      <c r="E12" s="1">
        <v>20</v>
      </c>
      <c r="F12" s="3">
        <v>0.27397260273972601</v>
      </c>
      <c r="G12" s="2">
        <v>53</v>
      </c>
      <c r="H12" s="1">
        <v>14</v>
      </c>
      <c r="I12" s="3">
        <v>0.26415094339622641</v>
      </c>
      <c r="J12" s="2">
        <v>8</v>
      </c>
      <c r="K12" s="1">
        <v>3</v>
      </c>
      <c r="L12" s="3">
        <v>0.375</v>
      </c>
      <c r="M12" s="1">
        <v>3</v>
      </c>
      <c r="N12" s="1">
        <v>0</v>
      </c>
      <c r="O12" s="3">
        <v>0</v>
      </c>
      <c r="P12" s="2">
        <v>4</v>
      </c>
      <c r="Q12" s="1">
        <v>1</v>
      </c>
      <c r="R12" s="3">
        <v>0.25</v>
      </c>
      <c r="S12" s="1">
        <v>0</v>
      </c>
      <c r="T12" s="1">
        <v>0</v>
      </c>
      <c r="U12" s="3"/>
      <c r="V12" s="1">
        <v>2</v>
      </c>
      <c r="W12" s="1">
        <v>2</v>
      </c>
      <c r="X12" s="3">
        <v>1</v>
      </c>
    </row>
    <row r="13" spans="1:24" ht="24" x14ac:dyDescent="0.25">
      <c r="A13" s="14" t="s">
        <v>27</v>
      </c>
      <c r="B13" s="1">
        <v>59</v>
      </c>
      <c r="C13" s="2">
        <v>4</v>
      </c>
      <c r="D13" s="2">
        <v>1</v>
      </c>
      <c r="E13" s="1">
        <v>3</v>
      </c>
      <c r="F13" s="3">
        <v>5.0847457627118647E-2</v>
      </c>
      <c r="G13" s="2">
        <v>40</v>
      </c>
      <c r="H13" s="1">
        <v>3</v>
      </c>
      <c r="I13" s="3">
        <v>7.4999999999999997E-2</v>
      </c>
      <c r="J13" s="2">
        <v>8</v>
      </c>
      <c r="K13" s="1">
        <v>0</v>
      </c>
      <c r="L13" s="3">
        <v>0</v>
      </c>
      <c r="M13" s="1">
        <v>7</v>
      </c>
      <c r="N13" s="1">
        <v>0</v>
      </c>
      <c r="O13" s="3">
        <v>0</v>
      </c>
      <c r="P13" s="2">
        <v>4</v>
      </c>
      <c r="Q13" s="1">
        <v>0</v>
      </c>
      <c r="R13" s="3">
        <v>0</v>
      </c>
      <c r="S13" s="1">
        <v>0</v>
      </c>
      <c r="T13" s="1">
        <v>0</v>
      </c>
      <c r="U13" s="3"/>
      <c r="V13" s="1">
        <v>0</v>
      </c>
      <c r="W13" s="1">
        <v>0</v>
      </c>
      <c r="X13" s="3"/>
    </row>
    <row r="14" spans="1:24" x14ac:dyDescent="0.25">
      <c r="A14" s="14" t="s">
        <v>28</v>
      </c>
      <c r="B14" s="1">
        <v>58</v>
      </c>
      <c r="C14" s="2">
        <v>11</v>
      </c>
      <c r="D14" s="2">
        <v>0</v>
      </c>
      <c r="E14" s="1">
        <v>11</v>
      </c>
      <c r="F14" s="3">
        <v>0.18965517241379309</v>
      </c>
      <c r="G14" s="2">
        <v>36</v>
      </c>
      <c r="H14" s="1">
        <v>4</v>
      </c>
      <c r="I14" s="3">
        <v>0.1111111111111111</v>
      </c>
      <c r="J14" s="2">
        <v>10</v>
      </c>
      <c r="K14" s="1">
        <v>6</v>
      </c>
      <c r="L14" s="3">
        <v>0.6</v>
      </c>
      <c r="M14" s="1">
        <v>5</v>
      </c>
      <c r="N14" s="1">
        <v>0</v>
      </c>
      <c r="O14" s="3">
        <v>0</v>
      </c>
      <c r="P14" s="2">
        <v>6</v>
      </c>
      <c r="Q14" s="1">
        <v>1</v>
      </c>
      <c r="R14" s="3">
        <v>0.16666666666666666</v>
      </c>
      <c r="S14" s="1">
        <v>0</v>
      </c>
      <c r="T14" s="1">
        <v>0</v>
      </c>
      <c r="U14" s="3"/>
      <c r="V14" s="1">
        <v>0</v>
      </c>
      <c r="W14" s="1">
        <v>0</v>
      </c>
      <c r="X14" s="3"/>
    </row>
    <row r="15" spans="1:24" x14ac:dyDescent="0.25">
      <c r="A15" s="14" t="s">
        <v>29</v>
      </c>
      <c r="B15" s="1">
        <v>534</v>
      </c>
      <c r="C15" s="2">
        <v>59</v>
      </c>
      <c r="D15" s="2">
        <v>5</v>
      </c>
      <c r="E15" s="1">
        <v>54</v>
      </c>
      <c r="F15" s="3">
        <v>0.10112359550561797</v>
      </c>
      <c r="G15" s="2">
        <v>221</v>
      </c>
      <c r="H15" s="1">
        <v>33</v>
      </c>
      <c r="I15" s="3">
        <v>0.14932126696832579</v>
      </c>
      <c r="J15" s="2">
        <v>19</v>
      </c>
      <c r="K15" s="1">
        <v>1</v>
      </c>
      <c r="L15" s="3">
        <v>5.2631578947368418E-2</v>
      </c>
      <c r="M15" s="1">
        <v>31</v>
      </c>
      <c r="N15" s="1">
        <v>7</v>
      </c>
      <c r="O15" s="3">
        <v>0.22580645161290322</v>
      </c>
      <c r="P15" s="2">
        <v>259</v>
      </c>
      <c r="Q15" s="1">
        <v>12</v>
      </c>
      <c r="R15" s="3">
        <v>4.633204633204633E-2</v>
      </c>
      <c r="S15" s="1">
        <v>0</v>
      </c>
      <c r="T15" s="1">
        <v>0</v>
      </c>
      <c r="U15" s="3"/>
      <c r="V15" s="1">
        <v>1</v>
      </c>
      <c r="W15" s="1">
        <v>1</v>
      </c>
      <c r="X15" s="3">
        <v>1</v>
      </c>
    </row>
    <row r="16" spans="1:24" x14ac:dyDescent="0.25">
      <c r="A16" s="14" t="s">
        <v>30</v>
      </c>
      <c r="B16" s="1">
        <v>150</v>
      </c>
      <c r="C16" s="2">
        <v>98</v>
      </c>
      <c r="D16" s="2">
        <v>36</v>
      </c>
      <c r="E16" s="1">
        <v>62</v>
      </c>
      <c r="F16" s="3">
        <v>0.41333333333333333</v>
      </c>
      <c r="G16" s="2">
        <v>105</v>
      </c>
      <c r="H16" s="1">
        <v>35</v>
      </c>
      <c r="I16" s="3">
        <v>0.33333333333333331</v>
      </c>
      <c r="J16" s="2">
        <v>15</v>
      </c>
      <c r="K16" s="1">
        <v>8</v>
      </c>
      <c r="L16" s="3">
        <v>0.53333333333333333</v>
      </c>
      <c r="M16" s="1">
        <v>12</v>
      </c>
      <c r="N16" s="1">
        <v>6</v>
      </c>
      <c r="O16" s="3">
        <v>0.5</v>
      </c>
      <c r="P16" s="2">
        <v>14</v>
      </c>
      <c r="Q16" s="1">
        <v>9</v>
      </c>
      <c r="R16" s="3">
        <v>0.6428571428571429</v>
      </c>
      <c r="S16" s="1">
        <v>0</v>
      </c>
      <c r="T16" s="1">
        <v>0</v>
      </c>
      <c r="U16" s="3"/>
      <c r="V16" s="1">
        <v>1</v>
      </c>
      <c r="W16" s="1">
        <v>1</v>
      </c>
      <c r="X16" s="3">
        <v>1</v>
      </c>
    </row>
    <row r="17" spans="1:24" x14ac:dyDescent="0.25">
      <c r="A17" s="14" t="s">
        <v>31</v>
      </c>
      <c r="B17" s="1">
        <v>186</v>
      </c>
      <c r="C17" s="2">
        <v>17</v>
      </c>
      <c r="D17" s="2">
        <v>2</v>
      </c>
      <c r="E17" s="1">
        <v>15</v>
      </c>
      <c r="F17" s="3">
        <v>8.0645161290322578E-2</v>
      </c>
      <c r="G17" s="2">
        <v>162</v>
      </c>
      <c r="H17" s="1">
        <v>10</v>
      </c>
      <c r="I17" s="3">
        <v>6.1728395061728392E-2</v>
      </c>
      <c r="J17" s="2">
        <v>12</v>
      </c>
      <c r="K17" s="1">
        <v>0</v>
      </c>
      <c r="L17" s="3">
        <v>0</v>
      </c>
      <c r="M17" s="1">
        <v>5</v>
      </c>
      <c r="N17" s="1">
        <v>2</v>
      </c>
      <c r="O17" s="3">
        <v>0.4</v>
      </c>
      <c r="P17" s="2">
        <v>5</v>
      </c>
      <c r="Q17" s="1">
        <v>3</v>
      </c>
      <c r="R17" s="3">
        <v>0.6</v>
      </c>
      <c r="S17" s="1">
        <v>0</v>
      </c>
      <c r="T17" s="1">
        <v>0</v>
      </c>
      <c r="U17" s="3"/>
      <c r="V17" s="1">
        <v>0</v>
      </c>
      <c r="W17" s="1">
        <v>0</v>
      </c>
      <c r="X17" s="3"/>
    </row>
    <row r="18" spans="1:24" x14ac:dyDescent="0.25">
      <c r="A18" s="14" t="s">
        <v>32</v>
      </c>
      <c r="B18" s="1">
        <v>161</v>
      </c>
      <c r="C18" s="2">
        <v>26</v>
      </c>
      <c r="D18" s="2">
        <v>3</v>
      </c>
      <c r="E18" s="1">
        <v>23</v>
      </c>
      <c r="F18" s="3">
        <v>0.14285714285714285</v>
      </c>
      <c r="G18" s="2">
        <v>113</v>
      </c>
      <c r="H18" s="1">
        <v>17</v>
      </c>
      <c r="I18" s="3">
        <v>0.15044247787610621</v>
      </c>
      <c r="J18" s="2">
        <v>29</v>
      </c>
      <c r="K18" s="1">
        <v>3</v>
      </c>
      <c r="L18" s="3">
        <v>0.10344827586206896</v>
      </c>
      <c r="M18" s="1">
        <v>10</v>
      </c>
      <c r="N18" s="1">
        <v>0</v>
      </c>
      <c r="O18" s="3">
        <v>0</v>
      </c>
      <c r="P18" s="2">
        <v>5</v>
      </c>
      <c r="Q18" s="1">
        <v>0</v>
      </c>
      <c r="R18" s="3">
        <v>0</v>
      </c>
      <c r="S18" s="1">
        <v>1</v>
      </c>
      <c r="T18" s="1">
        <v>1</v>
      </c>
      <c r="U18" s="3">
        <v>1</v>
      </c>
      <c r="V18" s="1">
        <v>0</v>
      </c>
      <c r="W18" s="1">
        <v>0</v>
      </c>
      <c r="X18" s="3"/>
    </row>
    <row r="19" spans="1:24" x14ac:dyDescent="0.25">
      <c r="A19" s="14" t="s">
        <v>33</v>
      </c>
      <c r="B19" s="1">
        <v>118</v>
      </c>
      <c r="C19" s="2">
        <v>0</v>
      </c>
      <c r="D19" s="2">
        <v>0</v>
      </c>
      <c r="E19" s="1">
        <v>0</v>
      </c>
      <c r="F19" s="3">
        <v>0</v>
      </c>
      <c r="G19" s="2">
        <v>42</v>
      </c>
      <c r="H19" s="1">
        <v>0</v>
      </c>
      <c r="I19" s="3">
        <v>0</v>
      </c>
      <c r="J19" s="2">
        <v>18</v>
      </c>
      <c r="K19" s="1">
        <v>0</v>
      </c>
      <c r="L19" s="3">
        <v>0</v>
      </c>
      <c r="M19" s="1">
        <v>55</v>
      </c>
      <c r="N19" s="1">
        <v>0</v>
      </c>
      <c r="O19" s="3">
        <v>0</v>
      </c>
      <c r="P19" s="2">
        <v>2</v>
      </c>
      <c r="Q19" s="1">
        <v>0</v>
      </c>
      <c r="R19" s="3">
        <v>0</v>
      </c>
      <c r="S19" s="1">
        <v>0</v>
      </c>
      <c r="T19" s="1">
        <v>0</v>
      </c>
      <c r="U19" s="3"/>
      <c r="V19" s="1">
        <v>0</v>
      </c>
      <c r="W19" s="1">
        <v>0</v>
      </c>
      <c r="X19" s="3"/>
    </row>
    <row r="20" spans="1:24" x14ac:dyDescent="0.25">
      <c r="A20" s="14" t="s">
        <v>34</v>
      </c>
      <c r="B20" s="1">
        <v>236</v>
      </c>
      <c r="C20" s="2">
        <v>8</v>
      </c>
      <c r="D20" s="2">
        <v>1</v>
      </c>
      <c r="E20" s="1">
        <v>7</v>
      </c>
      <c r="F20" s="3">
        <v>2.9661016949152543E-2</v>
      </c>
      <c r="G20" s="2">
        <v>192</v>
      </c>
      <c r="H20" s="1">
        <v>5</v>
      </c>
      <c r="I20" s="3">
        <v>2.6041666666666668E-2</v>
      </c>
      <c r="J20" s="2">
        <v>9</v>
      </c>
      <c r="K20" s="1">
        <v>0</v>
      </c>
      <c r="L20" s="3">
        <v>0</v>
      </c>
      <c r="M20" s="1">
        <v>21</v>
      </c>
      <c r="N20" s="1">
        <v>1</v>
      </c>
      <c r="O20" s="3">
        <v>4.7619047619047616E-2</v>
      </c>
      <c r="P20" s="2">
        <v>6</v>
      </c>
      <c r="Q20" s="1">
        <v>1</v>
      </c>
      <c r="R20" s="3">
        <v>0.16666666666666666</v>
      </c>
      <c r="S20" s="1">
        <v>0</v>
      </c>
      <c r="T20" s="1">
        <v>0</v>
      </c>
      <c r="U20" s="3"/>
      <c r="V20" s="1">
        <v>0</v>
      </c>
      <c r="W20" s="1">
        <v>0</v>
      </c>
      <c r="X20" s="3"/>
    </row>
    <row r="21" spans="1:24" x14ac:dyDescent="0.25">
      <c r="A21" s="14" t="s">
        <v>35</v>
      </c>
      <c r="B21" s="1">
        <v>366</v>
      </c>
      <c r="C21" s="2">
        <v>17</v>
      </c>
      <c r="D21" s="2">
        <v>0</v>
      </c>
      <c r="E21" s="1">
        <v>17</v>
      </c>
      <c r="F21" s="3">
        <v>4.6448087431693992E-2</v>
      </c>
      <c r="G21" s="2">
        <v>295</v>
      </c>
      <c r="H21" s="1">
        <v>10</v>
      </c>
      <c r="I21" s="3">
        <v>3.3898305084745763E-2</v>
      </c>
      <c r="J21" s="2">
        <v>36</v>
      </c>
      <c r="K21" s="1">
        <v>6</v>
      </c>
      <c r="L21" s="3">
        <v>0.16666666666666666</v>
      </c>
      <c r="M21" s="1">
        <v>20</v>
      </c>
      <c r="N21" s="1">
        <v>0</v>
      </c>
      <c r="O21" s="3">
        <v>0</v>
      </c>
      <c r="P21" s="2">
        <v>9</v>
      </c>
      <c r="Q21" s="1">
        <v>0</v>
      </c>
      <c r="R21" s="3">
        <v>0</v>
      </c>
      <c r="S21" s="1">
        <v>0</v>
      </c>
      <c r="T21" s="1">
        <v>0</v>
      </c>
      <c r="U21" s="3"/>
      <c r="V21" s="1">
        <v>0</v>
      </c>
      <c r="W21" s="1">
        <v>0</v>
      </c>
      <c r="X21" s="3"/>
    </row>
    <row r="22" spans="1:24" x14ac:dyDescent="0.25">
      <c r="A22" s="14" t="s">
        <v>36</v>
      </c>
      <c r="B22" s="1">
        <v>98</v>
      </c>
      <c r="C22" s="2">
        <v>30</v>
      </c>
      <c r="D22" s="2">
        <v>4</v>
      </c>
      <c r="E22" s="1">
        <v>26</v>
      </c>
      <c r="F22" s="3">
        <v>0.26530612244897961</v>
      </c>
      <c r="G22" s="2">
        <v>77</v>
      </c>
      <c r="H22" s="1">
        <v>17</v>
      </c>
      <c r="I22" s="3">
        <v>0.22077922077922077</v>
      </c>
      <c r="J22" s="2">
        <v>10</v>
      </c>
      <c r="K22" s="1">
        <v>5</v>
      </c>
      <c r="L22" s="3">
        <v>0.5</v>
      </c>
      <c r="M22" s="1">
        <v>7</v>
      </c>
      <c r="N22" s="1">
        <v>3</v>
      </c>
      <c r="O22" s="3">
        <v>0.42857142857142855</v>
      </c>
      <c r="P22" s="2">
        <v>2</v>
      </c>
      <c r="Q22" s="1">
        <v>1</v>
      </c>
      <c r="R22" s="3">
        <v>0.5</v>
      </c>
      <c r="S22" s="1">
        <v>0</v>
      </c>
      <c r="T22" s="1">
        <v>0</v>
      </c>
      <c r="U22" s="3"/>
      <c r="V22" s="1">
        <v>0</v>
      </c>
      <c r="W22" s="1">
        <v>0</v>
      </c>
      <c r="X22" s="3"/>
    </row>
    <row r="23" spans="1:24" ht="24" x14ac:dyDescent="0.25">
      <c r="A23" s="14" t="s">
        <v>37</v>
      </c>
      <c r="B23" s="1">
        <v>280</v>
      </c>
      <c r="C23" s="2">
        <v>23</v>
      </c>
      <c r="D23" s="2">
        <v>1</v>
      </c>
      <c r="E23" s="1">
        <v>22</v>
      </c>
      <c r="F23" s="3">
        <v>7.857142857142857E-2</v>
      </c>
      <c r="G23" s="2">
        <v>197</v>
      </c>
      <c r="H23" s="1">
        <v>10</v>
      </c>
      <c r="I23" s="3">
        <v>5.0761421319796954E-2</v>
      </c>
      <c r="J23" s="2">
        <v>16</v>
      </c>
      <c r="K23" s="1">
        <v>3</v>
      </c>
      <c r="L23" s="3">
        <v>0.1875</v>
      </c>
      <c r="M23" s="1">
        <v>31</v>
      </c>
      <c r="N23" s="1">
        <v>3</v>
      </c>
      <c r="O23" s="3">
        <v>9.6774193548387094E-2</v>
      </c>
      <c r="P23" s="2">
        <v>29</v>
      </c>
      <c r="Q23" s="1">
        <v>6</v>
      </c>
      <c r="R23" s="3">
        <v>0.20689655172413793</v>
      </c>
      <c r="S23" s="1">
        <v>0</v>
      </c>
      <c r="T23" s="1">
        <v>0</v>
      </c>
      <c r="U23" s="3"/>
      <c r="V23" s="1">
        <v>0</v>
      </c>
      <c r="W23" s="1">
        <v>0</v>
      </c>
      <c r="X23" s="3"/>
    </row>
    <row r="24" spans="1:24" x14ac:dyDescent="0.25">
      <c r="A24" s="14" t="s">
        <v>38</v>
      </c>
      <c r="B24" s="1">
        <v>206</v>
      </c>
      <c r="C24" s="2">
        <v>30</v>
      </c>
      <c r="D24" s="2">
        <v>0</v>
      </c>
      <c r="E24" s="1">
        <v>30</v>
      </c>
      <c r="F24" s="3">
        <v>0.14563106796116504</v>
      </c>
      <c r="G24" s="2">
        <v>189</v>
      </c>
      <c r="H24" s="1">
        <v>24</v>
      </c>
      <c r="I24" s="3">
        <v>0.12698412698412698</v>
      </c>
      <c r="J24" s="2">
        <v>8</v>
      </c>
      <c r="K24" s="1">
        <v>3</v>
      </c>
      <c r="L24" s="3">
        <v>0.375</v>
      </c>
      <c r="M24" s="1">
        <v>2</v>
      </c>
      <c r="N24" s="1">
        <v>1</v>
      </c>
      <c r="O24" s="3">
        <v>0.5</v>
      </c>
      <c r="P24" s="2">
        <v>6</v>
      </c>
      <c r="Q24" s="1">
        <v>1</v>
      </c>
      <c r="R24" s="3">
        <v>0.16666666666666666</v>
      </c>
      <c r="S24" s="1">
        <v>0</v>
      </c>
      <c r="T24" s="1">
        <v>0</v>
      </c>
      <c r="U24" s="3"/>
      <c r="V24" s="1">
        <v>0</v>
      </c>
      <c r="W24" s="1">
        <v>0</v>
      </c>
      <c r="X24" s="3"/>
    </row>
    <row r="25" spans="1:24" x14ac:dyDescent="0.25">
      <c r="A25" s="14" t="s">
        <v>39</v>
      </c>
      <c r="B25" s="1">
        <v>150</v>
      </c>
      <c r="C25" s="2">
        <v>44</v>
      </c>
      <c r="D25" s="2">
        <v>7</v>
      </c>
      <c r="E25" s="1">
        <v>37</v>
      </c>
      <c r="F25" s="3">
        <v>0.24666666666666667</v>
      </c>
      <c r="G25" s="2">
        <v>117</v>
      </c>
      <c r="H25" s="1">
        <v>26</v>
      </c>
      <c r="I25" s="3">
        <v>0.22222222222222221</v>
      </c>
      <c r="J25" s="2">
        <v>13</v>
      </c>
      <c r="K25" s="1">
        <v>4</v>
      </c>
      <c r="L25" s="3">
        <v>0.30769230769230771</v>
      </c>
      <c r="M25" s="1">
        <v>15</v>
      </c>
      <c r="N25" s="1">
        <v>6</v>
      </c>
      <c r="O25" s="3">
        <v>0.4</v>
      </c>
      <c r="P25" s="2">
        <v>4</v>
      </c>
      <c r="Q25" s="1">
        <v>1</v>
      </c>
      <c r="R25" s="3">
        <v>0.25</v>
      </c>
      <c r="S25" s="1">
        <v>0</v>
      </c>
      <c r="T25" s="1">
        <v>0</v>
      </c>
      <c r="U25" s="3"/>
      <c r="V25" s="1">
        <v>0</v>
      </c>
      <c r="W25" s="1">
        <v>0</v>
      </c>
      <c r="X25" s="3"/>
    </row>
    <row r="26" spans="1:24" x14ac:dyDescent="0.25">
      <c r="A26" s="14" t="s">
        <v>40</v>
      </c>
      <c r="B26" s="1">
        <v>285</v>
      </c>
      <c r="C26" s="2">
        <v>43</v>
      </c>
      <c r="D26" s="2">
        <v>1</v>
      </c>
      <c r="E26" s="1">
        <v>42</v>
      </c>
      <c r="F26" s="3">
        <v>0.14736842105263157</v>
      </c>
      <c r="G26" s="2">
        <v>220</v>
      </c>
      <c r="H26" s="1">
        <v>22</v>
      </c>
      <c r="I26" s="3">
        <v>0.1</v>
      </c>
      <c r="J26" s="2">
        <v>37</v>
      </c>
      <c r="K26" s="1">
        <v>8</v>
      </c>
      <c r="L26" s="3">
        <v>0.21621621621621623</v>
      </c>
      <c r="M26" s="1">
        <v>18</v>
      </c>
      <c r="N26" s="1">
        <v>7</v>
      </c>
      <c r="O26" s="3">
        <v>0.3888888888888889</v>
      </c>
      <c r="P26" s="2">
        <v>7</v>
      </c>
      <c r="Q26" s="1">
        <v>5</v>
      </c>
      <c r="R26" s="3">
        <v>0.7142857142857143</v>
      </c>
      <c r="S26" s="1">
        <v>1</v>
      </c>
      <c r="T26" s="1">
        <v>0</v>
      </c>
      <c r="U26" s="3">
        <v>0</v>
      </c>
      <c r="V26" s="1">
        <v>0</v>
      </c>
      <c r="W26" s="1">
        <v>0</v>
      </c>
      <c r="X26" s="3"/>
    </row>
    <row r="27" spans="1:24" x14ac:dyDescent="0.25">
      <c r="A27" s="14" t="s">
        <v>41</v>
      </c>
      <c r="B27" s="1">
        <v>136</v>
      </c>
      <c r="C27" s="2">
        <v>26</v>
      </c>
      <c r="D27" s="2">
        <v>7</v>
      </c>
      <c r="E27" s="1">
        <v>19</v>
      </c>
      <c r="F27" s="3">
        <v>0.13970588235294118</v>
      </c>
      <c r="G27" s="2">
        <v>107</v>
      </c>
      <c r="H27" s="1">
        <v>14</v>
      </c>
      <c r="I27" s="3">
        <v>0.13084112149532709</v>
      </c>
      <c r="J27" s="2">
        <v>15</v>
      </c>
      <c r="K27" s="1">
        <v>4</v>
      </c>
      <c r="L27" s="3">
        <v>0.26666666666666666</v>
      </c>
      <c r="M27" s="1">
        <v>4</v>
      </c>
      <c r="N27" s="1">
        <v>1</v>
      </c>
      <c r="O27" s="3">
        <v>0.25</v>
      </c>
      <c r="P27" s="2">
        <v>3</v>
      </c>
      <c r="Q27" s="1">
        <v>0</v>
      </c>
      <c r="R27" s="3">
        <v>0</v>
      </c>
      <c r="S27" s="1">
        <v>0</v>
      </c>
      <c r="T27" s="1">
        <v>0</v>
      </c>
      <c r="U27" s="3"/>
      <c r="V27" s="1">
        <v>0</v>
      </c>
      <c r="W27" s="1">
        <v>0</v>
      </c>
      <c r="X27" s="3"/>
    </row>
    <row r="28" spans="1:24" x14ac:dyDescent="0.25">
      <c r="A28" s="14" t="s">
        <v>42</v>
      </c>
      <c r="B28" s="1">
        <v>88</v>
      </c>
      <c r="C28" s="2">
        <v>3</v>
      </c>
      <c r="D28" s="2">
        <v>0</v>
      </c>
      <c r="E28" s="1">
        <v>3</v>
      </c>
      <c r="F28" s="3">
        <v>3.4090909090909088E-2</v>
      </c>
      <c r="G28" s="2">
        <v>76</v>
      </c>
      <c r="H28" s="1">
        <v>2</v>
      </c>
      <c r="I28" s="3">
        <v>2.6315789473684209E-2</v>
      </c>
      <c r="J28" s="2">
        <v>6</v>
      </c>
      <c r="K28" s="1">
        <v>1</v>
      </c>
      <c r="L28" s="3">
        <v>0.16666666666666666</v>
      </c>
      <c r="M28" s="1">
        <v>3</v>
      </c>
      <c r="N28" s="1">
        <v>0</v>
      </c>
      <c r="O28" s="3">
        <v>0</v>
      </c>
      <c r="P28" s="2">
        <v>3</v>
      </c>
      <c r="Q28" s="1">
        <v>0</v>
      </c>
      <c r="R28" s="3">
        <v>0</v>
      </c>
      <c r="S28" s="1">
        <v>0</v>
      </c>
      <c r="T28" s="1">
        <v>0</v>
      </c>
      <c r="U28" s="3"/>
      <c r="V28" s="1">
        <v>0</v>
      </c>
      <c r="W28" s="1">
        <v>0</v>
      </c>
      <c r="X28" s="3"/>
    </row>
    <row r="29" spans="1:24" x14ac:dyDescent="0.25">
      <c r="A29" s="14" t="s">
        <v>43</v>
      </c>
      <c r="B29" s="1">
        <v>78</v>
      </c>
      <c r="C29" s="2">
        <v>13</v>
      </c>
      <c r="D29" s="2">
        <v>4</v>
      </c>
      <c r="E29" s="1">
        <v>9</v>
      </c>
      <c r="F29" s="3">
        <v>0.11538461538461539</v>
      </c>
      <c r="G29" s="2">
        <v>66</v>
      </c>
      <c r="H29" s="1">
        <v>7</v>
      </c>
      <c r="I29" s="3">
        <v>0.10606060606060606</v>
      </c>
      <c r="J29" s="2">
        <v>8</v>
      </c>
      <c r="K29" s="1">
        <v>1</v>
      </c>
      <c r="L29" s="3">
        <v>0.125</v>
      </c>
      <c r="M29" s="1">
        <v>2</v>
      </c>
      <c r="N29" s="1">
        <v>1</v>
      </c>
      <c r="O29" s="3">
        <v>0.5</v>
      </c>
      <c r="P29" s="2">
        <v>2</v>
      </c>
      <c r="Q29" s="1">
        <v>0</v>
      </c>
      <c r="R29" s="3">
        <v>0</v>
      </c>
      <c r="S29" s="1">
        <v>0</v>
      </c>
      <c r="T29" s="1">
        <v>0</v>
      </c>
      <c r="U29" s="3"/>
      <c r="V29" s="1">
        <v>0</v>
      </c>
      <c r="W29" s="1">
        <v>0</v>
      </c>
      <c r="X29" s="3"/>
    </row>
    <row r="30" spans="1:24" x14ac:dyDescent="0.25">
      <c r="A30" s="14" t="s">
        <v>44</v>
      </c>
      <c r="B30" s="1">
        <v>82</v>
      </c>
      <c r="C30" s="2">
        <v>20</v>
      </c>
      <c r="D30" s="2">
        <v>1</v>
      </c>
      <c r="E30" s="1">
        <v>19</v>
      </c>
      <c r="F30" s="3">
        <v>0.23170731707317074</v>
      </c>
      <c r="G30" s="2">
        <v>56</v>
      </c>
      <c r="H30" s="1">
        <v>9</v>
      </c>
      <c r="I30" s="3">
        <v>0.16071428571428573</v>
      </c>
      <c r="J30" s="2">
        <v>13</v>
      </c>
      <c r="K30" s="1">
        <v>4</v>
      </c>
      <c r="L30" s="3">
        <v>0.30769230769230771</v>
      </c>
      <c r="M30" s="1">
        <v>9</v>
      </c>
      <c r="N30" s="1">
        <v>4</v>
      </c>
      <c r="O30" s="3">
        <v>0.44444444444444442</v>
      </c>
      <c r="P30" s="2">
        <v>4</v>
      </c>
      <c r="Q30" s="1">
        <v>2</v>
      </c>
      <c r="R30" s="3">
        <v>0.5</v>
      </c>
      <c r="S30" s="1">
        <v>0</v>
      </c>
      <c r="T30" s="1">
        <v>0</v>
      </c>
      <c r="U30" s="3"/>
      <c r="V30" s="1">
        <v>0</v>
      </c>
      <c r="W30" s="1">
        <v>0</v>
      </c>
      <c r="X30" s="3"/>
    </row>
    <row r="31" spans="1:24" x14ac:dyDescent="0.25">
      <c r="A31" s="14" t="s">
        <v>45</v>
      </c>
      <c r="B31" s="1">
        <v>65</v>
      </c>
      <c r="C31" s="2">
        <v>15</v>
      </c>
      <c r="D31" s="2">
        <v>2</v>
      </c>
      <c r="E31" s="1">
        <v>13</v>
      </c>
      <c r="F31" s="3">
        <v>0.2</v>
      </c>
      <c r="G31" s="2">
        <v>52</v>
      </c>
      <c r="H31" s="1">
        <v>13</v>
      </c>
      <c r="I31" s="3">
        <v>0.25</v>
      </c>
      <c r="J31" s="2">
        <v>10</v>
      </c>
      <c r="K31" s="1">
        <v>0</v>
      </c>
      <c r="L31" s="3">
        <v>0</v>
      </c>
      <c r="M31" s="1">
        <v>2</v>
      </c>
      <c r="N31" s="1">
        <v>0</v>
      </c>
      <c r="O31" s="3">
        <v>0</v>
      </c>
      <c r="P31" s="2">
        <v>0</v>
      </c>
      <c r="Q31" s="1">
        <v>0</v>
      </c>
      <c r="R31" s="3"/>
      <c r="S31" s="1">
        <v>1</v>
      </c>
      <c r="T31" s="1">
        <v>0</v>
      </c>
      <c r="U31" s="3">
        <v>0</v>
      </c>
      <c r="V31" s="1">
        <v>0</v>
      </c>
      <c r="W31" s="1">
        <v>0</v>
      </c>
      <c r="X31" s="3"/>
    </row>
    <row r="32" spans="1:24" x14ac:dyDescent="0.25">
      <c r="A32" s="14" t="s">
        <v>46</v>
      </c>
      <c r="B32" s="1">
        <v>172</v>
      </c>
      <c r="C32" s="2">
        <v>22</v>
      </c>
      <c r="D32" s="2">
        <v>3</v>
      </c>
      <c r="E32" s="1">
        <v>19</v>
      </c>
      <c r="F32" s="3">
        <v>0.11046511627906977</v>
      </c>
      <c r="G32" s="2">
        <v>132</v>
      </c>
      <c r="H32" s="1">
        <v>12</v>
      </c>
      <c r="I32" s="3">
        <v>9.0909090909090912E-2</v>
      </c>
      <c r="J32" s="2">
        <v>20</v>
      </c>
      <c r="K32" s="1">
        <v>5</v>
      </c>
      <c r="L32" s="3">
        <v>0.25</v>
      </c>
      <c r="M32" s="1">
        <v>15</v>
      </c>
      <c r="N32" s="1">
        <v>2</v>
      </c>
      <c r="O32" s="3">
        <v>0.13333333333333333</v>
      </c>
      <c r="P32" s="2">
        <v>1</v>
      </c>
      <c r="Q32" s="1">
        <v>0</v>
      </c>
      <c r="R32" s="3">
        <v>0</v>
      </c>
      <c r="S32" s="1">
        <v>1</v>
      </c>
      <c r="T32" s="1">
        <v>0</v>
      </c>
      <c r="U32" s="3">
        <v>0</v>
      </c>
      <c r="V32" s="1">
        <v>0</v>
      </c>
      <c r="W32" s="1">
        <v>0</v>
      </c>
      <c r="X32" s="3"/>
    </row>
    <row r="33" spans="1:24" x14ac:dyDescent="0.25">
      <c r="A33" s="14" t="s">
        <v>47</v>
      </c>
      <c r="B33" s="1">
        <v>99</v>
      </c>
      <c r="C33" s="2">
        <v>21</v>
      </c>
      <c r="D33" s="2">
        <v>4</v>
      </c>
      <c r="E33" s="1">
        <v>17</v>
      </c>
      <c r="F33" s="3">
        <v>0.17171717171717171</v>
      </c>
      <c r="G33" s="2">
        <v>80</v>
      </c>
      <c r="H33" s="1">
        <v>14</v>
      </c>
      <c r="I33" s="3">
        <v>0.17499999999999999</v>
      </c>
      <c r="J33" s="2">
        <v>5</v>
      </c>
      <c r="K33" s="1">
        <v>1</v>
      </c>
      <c r="L33" s="3">
        <v>0.2</v>
      </c>
      <c r="M33" s="1">
        <v>7</v>
      </c>
      <c r="N33" s="1">
        <v>1</v>
      </c>
      <c r="O33" s="3">
        <v>0.14285714285714285</v>
      </c>
      <c r="P33" s="2">
        <v>2</v>
      </c>
      <c r="Q33" s="1">
        <v>0</v>
      </c>
      <c r="R33" s="3">
        <v>0</v>
      </c>
      <c r="S33" s="1">
        <v>0</v>
      </c>
      <c r="T33" s="1">
        <v>0</v>
      </c>
      <c r="U33" s="3"/>
      <c r="V33" s="1">
        <v>0</v>
      </c>
      <c r="W33" s="1">
        <v>0</v>
      </c>
      <c r="X33" s="3"/>
    </row>
    <row r="34" spans="1:24" x14ac:dyDescent="0.25">
      <c r="A34" s="14" t="s">
        <v>48</v>
      </c>
      <c r="B34" s="1">
        <v>155</v>
      </c>
      <c r="C34" s="2">
        <v>33</v>
      </c>
      <c r="D34" s="2">
        <v>4</v>
      </c>
      <c r="E34" s="1">
        <v>29</v>
      </c>
      <c r="F34" s="3">
        <v>0.18709677419354839</v>
      </c>
      <c r="G34" s="2">
        <v>110</v>
      </c>
      <c r="H34" s="1">
        <v>21</v>
      </c>
      <c r="I34" s="3">
        <v>0.19090909090909092</v>
      </c>
      <c r="J34" s="2">
        <v>28</v>
      </c>
      <c r="K34" s="1">
        <v>7</v>
      </c>
      <c r="L34" s="3">
        <v>0.25</v>
      </c>
      <c r="M34" s="1">
        <v>12</v>
      </c>
      <c r="N34" s="1">
        <v>1</v>
      </c>
      <c r="O34" s="3">
        <v>8.3333333333333329E-2</v>
      </c>
      <c r="P34" s="2">
        <v>1</v>
      </c>
      <c r="Q34" s="1">
        <v>0</v>
      </c>
      <c r="R34" s="3">
        <v>0</v>
      </c>
      <c r="S34" s="1">
        <v>0</v>
      </c>
      <c r="T34" s="1">
        <v>0</v>
      </c>
      <c r="U34" s="3"/>
      <c r="V34" s="1">
        <v>0</v>
      </c>
      <c r="W34" s="1">
        <v>0</v>
      </c>
      <c r="X34" s="3"/>
    </row>
    <row r="35" spans="1:24" x14ac:dyDescent="0.25">
      <c r="A35" s="14" t="s">
        <v>49</v>
      </c>
      <c r="B35" s="1">
        <v>176</v>
      </c>
      <c r="C35" s="2">
        <v>26</v>
      </c>
      <c r="D35" s="2">
        <v>4</v>
      </c>
      <c r="E35" s="1">
        <v>22</v>
      </c>
      <c r="F35" s="3">
        <v>0.125</v>
      </c>
      <c r="G35" s="2">
        <v>149</v>
      </c>
      <c r="H35" s="1">
        <v>13</v>
      </c>
      <c r="I35" s="3">
        <v>8.7248322147651006E-2</v>
      </c>
      <c r="J35" s="2">
        <v>7</v>
      </c>
      <c r="K35" s="1">
        <v>2</v>
      </c>
      <c r="L35" s="3">
        <v>0.2857142857142857</v>
      </c>
      <c r="M35" s="1">
        <v>15</v>
      </c>
      <c r="N35" s="1">
        <v>7</v>
      </c>
      <c r="O35" s="3">
        <v>0.46666666666666667</v>
      </c>
      <c r="P35" s="2">
        <v>4</v>
      </c>
      <c r="Q35" s="1">
        <v>0</v>
      </c>
      <c r="R35" s="3">
        <v>0</v>
      </c>
      <c r="S35" s="1">
        <v>0</v>
      </c>
      <c r="T35" s="1">
        <v>0</v>
      </c>
      <c r="U35" s="3"/>
      <c r="V35" s="1">
        <v>0</v>
      </c>
      <c r="W35" s="1">
        <v>0</v>
      </c>
      <c r="X35" s="3"/>
    </row>
    <row r="36" spans="1:24" x14ac:dyDescent="0.25">
      <c r="A36" s="14" t="s">
        <v>50</v>
      </c>
      <c r="B36" s="1">
        <v>79</v>
      </c>
      <c r="C36" s="2">
        <v>8</v>
      </c>
      <c r="D36" s="2">
        <v>2</v>
      </c>
      <c r="E36" s="1">
        <v>6</v>
      </c>
      <c r="F36" s="3">
        <v>7.5949367088607597E-2</v>
      </c>
      <c r="G36" s="2">
        <v>59</v>
      </c>
      <c r="H36" s="1">
        <v>4</v>
      </c>
      <c r="I36" s="3">
        <v>6.7796610169491525E-2</v>
      </c>
      <c r="J36" s="2">
        <v>7</v>
      </c>
      <c r="K36" s="1">
        <v>0</v>
      </c>
      <c r="L36" s="3">
        <v>0</v>
      </c>
      <c r="M36" s="1">
        <v>5</v>
      </c>
      <c r="N36" s="1">
        <v>1</v>
      </c>
      <c r="O36" s="3">
        <v>0.2</v>
      </c>
      <c r="P36" s="2">
        <v>2</v>
      </c>
      <c r="Q36" s="1">
        <v>1</v>
      </c>
      <c r="R36" s="3">
        <v>0.5</v>
      </c>
      <c r="S36" s="1">
        <v>0</v>
      </c>
      <c r="T36" s="1">
        <v>0</v>
      </c>
      <c r="U36" s="3"/>
      <c r="V36" s="1">
        <v>0</v>
      </c>
      <c r="W36" s="1">
        <v>0</v>
      </c>
      <c r="X36" s="3"/>
    </row>
    <row r="37" spans="1:24" x14ac:dyDescent="0.25">
      <c r="A37" s="14" t="s">
        <v>51</v>
      </c>
      <c r="B37" s="1">
        <v>371</v>
      </c>
      <c r="C37" s="2">
        <v>89</v>
      </c>
      <c r="D37" s="2">
        <v>2</v>
      </c>
      <c r="E37" s="1">
        <v>87</v>
      </c>
      <c r="F37" s="3">
        <v>0.23450134770889489</v>
      </c>
      <c r="G37" s="2">
        <v>288</v>
      </c>
      <c r="H37" s="1">
        <v>56</v>
      </c>
      <c r="I37" s="3">
        <v>0.19444444444444445</v>
      </c>
      <c r="J37" s="2">
        <v>34</v>
      </c>
      <c r="K37" s="1">
        <v>14</v>
      </c>
      <c r="L37" s="3">
        <v>0.41176470588235292</v>
      </c>
      <c r="M37" s="1">
        <v>28</v>
      </c>
      <c r="N37" s="1">
        <v>8</v>
      </c>
      <c r="O37" s="3">
        <v>0.2857142857142857</v>
      </c>
      <c r="P37" s="2">
        <v>18</v>
      </c>
      <c r="Q37" s="1">
        <v>7</v>
      </c>
      <c r="R37" s="3">
        <v>0.3888888888888889</v>
      </c>
      <c r="S37" s="1">
        <v>1</v>
      </c>
      <c r="T37" s="1">
        <v>1</v>
      </c>
      <c r="U37" s="3">
        <v>1</v>
      </c>
      <c r="V37" s="1">
        <v>0</v>
      </c>
      <c r="W37" s="1">
        <v>0</v>
      </c>
      <c r="X37" s="3"/>
    </row>
    <row r="38" spans="1:24" x14ac:dyDescent="0.25">
      <c r="A38" s="14" t="s">
        <v>52</v>
      </c>
      <c r="B38" s="1">
        <v>439</v>
      </c>
      <c r="C38" s="2">
        <v>125</v>
      </c>
      <c r="D38" s="2">
        <v>15</v>
      </c>
      <c r="E38" s="1">
        <v>110</v>
      </c>
      <c r="F38" s="3">
        <v>0.25056947608200458</v>
      </c>
      <c r="G38" s="2">
        <v>370</v>
      </c>
      <c r="H38" s="1">
        <v>80</v>
      </c>
      <c r="I38" s="3">
        <v>0.21621621621621623</v>
      </c>
      <c r="J38" s="2">
        <v>31</v>
      </c>
      <c r="K38" s="1">
        <v>16</v>
      </c>
      <c r="L38" s="3">
        <v>0.5161290322580645</v>
      </c>
      <c r="M38" s="1">
        <v>23</v>
      </c>
      <c r="N38" s="1">
        <v>7</v>
      </c>
      <c r="O38" s="3">
        <v>0.30434782608695654</v>
      </c>
      <c r="P38" s="2">
        <v>7</v>
      </c>
      <c r="Q38" s="1">
        <v>2</v>
      </c>
      <c r="R38" s="3">
        <v>0.2857142857142857</v>
      </c>
      <c r="S38" s="1">
        <v>0</v>
      </c>
      <c r="T38" s="1">
        <v>0</v>
      </c>
      <c r="U38" s="3"/>
      <c r="V38" s="1">
        <v>0</v>
      </c>
      <c r="W38" s="1">
        <v>0</v>
      </c>
      <c r="X38" s="3"/>
    </row>
    <row r="39" spans="1:24" x14ac:dyDescent="0.25">
      <c r="A39" s="14" t="s">
        <v>53</v>
      </c>
      <c r="B39" s="1">
        <v>439</v>
      </c>
      <c r="C39" s="2">
        <v>84</v>
      </c>
      <c r="D39" s="2">
        <v>13</v>
      </c>
      <c r="E39" s="1">
        <v>71</v>
      </c>
      <c r="F39" s="3">
        <v>0.16173120728929385</v>
      </c>
      <c r="G39" s="2">
        <v>349</v>
      </c>
      <c r="H39" s="1">
        <v>52</v>
      </c>
      <c r="I39" s="3">
        <v>0.14899713467048711</v>
      </c>
      <c r="J39" s="2">
        <v>45</v>
      </c>
      <c r="K39" s="1">
        <v>8</v>
      </c>
      <c r="L39" s="3">
        <v>0.17777777777777778</v>
      </c>
      <c r="M39" s="1">
        <v>24</v>
      </c>
      <c r="N39" s="1">
        <v>6</v>
      </c>
      <c r="O39" s="3">
        <v>0.25</v>
      </c>
      <c r="P39" s="2">
        <v>15</v>
      </c>
      <c r="Q39" s="1">
        <v>3</v>
      </c>
      <c r="R39" s="3">
        <v>0.2</v>
      </c>
      <c r="S39" s="1">
        <v>0</v>
      </c>
      <c r="T39" s="1">
        <v>0</v>
      </c>
      <c r="U39" s="3"/>
      <c r="V39" s="1">
        <v>1</v>
      </c>
      <c r="W39" s="1">
        <v>1</v>
      </c>
      <c r="X39" s="3">
        <v>1</v>
      </c>
    </row>
    <row r="40" spans="1:24" x14ac:dyDescent="0.25">
      <c r="A40" s="14" t="s">
        <v>54</v>
      </c>
      <c r="B40" s="1">
        <v>1037</v>
      </c>
      <c r="C40" s="2">
        <v>40</v>
      </c>
      <c r="D40" s="2">
        <v>5</v>
      </c>
      <c r="E40" s="1">
        <v>35</v>
      </c>
      <c r="F40" s="3">
        <v>3.3751205400192864E-2</v>
      </c>
      <c r="G40" s="2">
        <v>867</v>
      </c>
      <c r="H40" s="1">
        <v>25</v>
      </c>
      <c r="I40" s="3">
        <v>2.8835063437139562E-2</v>
      </c>
      <c r="J40" s="2">
        <v>44</v>
      </c>
      <c r="K40" s="1">
        <v>5</v>
      </c>
      <c r="L40" s="3">
        <v>0.11363636363636363</v>
      </c>
      <c r="M40" s="1">
        <v>85</v>
      </c>
      <c r="N40" s="1">
        <v>3</v>
      </c>
      <c r="O40" s="3">
        <v>3.5294117647058823E-2</v>
      </c>
      <c r="P40" s="2">
        <v>29</v>
      </c>
      <c r="Q40" s="1">
        <v>2</v>
      </c>
      <c r="R40" s="3">
        <v>6.8965517241379309E-2</v>
      </c>
      <c r="S40" s="1">
        <v>1</v>
      </c>
      <c r="T40" s="1">
        <v>0</v>
      </c>
      <c r="U40" s="3">
        <v>0</v>
      </c>
      <c r="V40" s="1">
        <v>0</v>
      </c>
      <c r="W40" s="1">
        <v>0</v>
      </c>
      <c r="X40" s="3"/>
    </row>
    <row r="41" spans="1:24" x14ac:dyDescent="0.25">
      <c r="A41" s="14" t="s">
        <v>55</v>
      </c>
      <c r="B41" s="1">
        <v>57</v>
      </c>
      <c r="C41" s="2">
        <v>36</v>
      </c>
      <c r="D41" s="2">
        <v>5</v>
      </c>
      <c r="E41" s="1">
        <v>31</v>
      </c>
      <c r="F41" s="3">
        <v>0.54385964912280704</v>
      </c>
      <c r="G41" s="2">
        <v>44</v>
      </c>
      <c r="H41" s="1">
        <v>21</v>
      </c>
      <c r="I41" s="3">
        <v>0.47727272727272729</v>
      </c>
      <c r="J41" s="2">
        <v>8</v>
      </c>
      <c r="K41" s="1">
        <v>6</v>
      </c>
      <c r="L41" s="3">
        <v>0.75</v>
      </c>
      <c r="M41" s="1">
        <v>4</v>
      </c>
      <c r="N41" s="1">
        <v>3</v>
      </c>
      <c r="O41" s="3">
        <v>0.75</v>
      </c>
      <c r="P41" s="2">
        <v>0</v>
      </c>
      <c r="Q41" s="1">
        <v>0</v>
      </c>
      <c r="R41" s="3"/>
      <c r="S41" s="1">
        <v>1</v>
      </c>
      <c r="T41" s="1">
        <v>1</v>
      </c>
      <c r="U41" s="3">
        <v>1</v>
      </c>
      <c r="V41" s="1">
        <v>0</v>
      </c>
      <c r="W41" s="1">
        <v>0</v>
      </c>
      <c r="X41" s="3"/>
    </row>
    <row r="42" spans="1:24" x14ac:dyDescent="0.25">
      <c r="A42" s="14" t="s">
        <v>56</v>
      </c>
      <c r="B42" s="1">
        <v>186</v>
      </c>
      <c r="C42" s="2">
        <v>53</v>
      </c>
      <c r="D42" s="2">
        <v>15</v>
      </c>
      <c r="E42" s="1">
        <v>38</v>
      </c>
      <c r="F42" s="3">
        <v>0.20430107526881722</v>
      </c>
      <c r="G42" s="2">
        <v>164</v>
      </c>
      <c r="H42" s="1">
        <v>31</v>
      </c>
      <c r="I42" s="3">
        <v>0.18902439024390244</v>
      </c>
      <c r="J42" s="2">
        <v>4</v>
      </c>
      <c r="K42" s="1">
        <v>2</v>
      </c>
      <c r="L42" s="3">
        <v>0.5</v>
      </c>
      <c r="M42" s="1">
        <v>12</v>
      </c>
      <c r="N42" s="1">
        <v>2</v>
      </c>
      <c r="O42" s="3">
        <v>0.16666666666666666</v>
      </c>
      <c r="P42" s="2">
        <v>4</v>
      </c>
      <c r="Q42" s="1">
        <v>2</v>
      </c>
      <c r="R42" s="3">
        <v>0.5</v>
      </c>
      <c r="S42" s="1">
        <v>1</v>
      </c>
      <c r="T42" s="1">
        <v>1</v>
      </c>
      <c r="U42" s="3">
        <v>1</v>
      </c>
      <c r="V42" s="1">
        <v>0</v>
      </c>
      <c r="W42" s="1">
        <v>0</v>
      </c>
      <c r="X42" s="3"/>
    </row>
    <row r="43" spans="1:24" x14ac:dyDescent="0.25">
      <c r="A43" s="14" t="s">
        <v>57</v>
      </c>
      <c r="B43" s="1">
        <v>161</v>
      </c>
      <c r="C43" s="2">
        <v>4</v>
      </c>
      <c r="D43" s="2">
        <v>1</v>
      </c>
      <c r="E43" s="1">
        <v>3</v>
      </c>
      <c r="F43" s="3">
        <v>1.8633540372670808E-2</v>
      </c>
      <c r="G43" s="2">
        <v>140</v>
      </c>
      <c r="H43" s="1">
        <v>1</v>
      </c>
      <c r="I43" s="3">
        <v>7.1428571428571426E-3</v>
      </c>
      <c r="J43" s="2">
        <v>9</v>
      </c>
      <c r="K43" s="1">
        <v>0</v>
      </c>
      <c r="L43" s="3">
        <v>0</v>
      </c>
      <c r="M43" s="1">
        <v>12</v>
      </c>
      <c r="N43" s="1">
        <v>2</v>
      </c>
      <c r="O43" s="3">
        <v>0.16666666666666666</v>
      </c>
      <c r="P43" s="2">
        <v>0</v>
      </c>
      <c r="Q43" s="1">
        <v>0</v>
      </c>
      <c r="R43" s="3"/>
      <c r="S43" s="1">
        <v>0</v>
      </c>
      <c r="T43" s="1">
        <v>0</v>
      </c>
      <c r="U43" s="3"/>
      <c r="V43" s="1">
        <v>0</v>
      </c>
      <c r="W43" s="1">
        <v>0</v>
      </c>
      <c r="X43" s="3"/>
    </row>
    <row r="44" spans="1:24" x14ac:dyDescent="0.25">
      <c r="A44" s="14" t="s">
        <v>58</v>
      </c>
      <c r="B44" s="1">
        <v>201</v>
      </c>
      <c r="C44" s="2">
        <v>24</v>
      </c>
      <c r="D44" s="2">
        <v>2</v>
      </c>
      <c r="E44" s="1">
        <v>22</v>
      </c>
      <c r="F44" s="3">
        <v>0.10945273631840796</v>
      </c>
      <c r="G44" s="2">
        <v>155</v>
      </c>
      <c r="H44" s="1">
        <v>19</v>
      </c>
      <c r="I44" s="3">
        <v>0.12258064516129032</v>
      </c>
      <c r="J44" s="2">
        <v>17</v>
      </c>
      <c r="K44" s="1">
        <v>2</v>
      </c>
      <c r="L44" s="3">
        <v>0.11764705882352941</v>
      </c>
      <c r="M44" s="1">
        <v>14</v>
      </c>
      <c r="N44" s="1">
        <v>1</v>
      </c>
      <c r="O44" s="3">
        <v>7.1428571428571425E-2</v>
      </c>
      <c r="P44" s="2">
        <v>13</v>
      </c>
      <c r="Q44" s="1">
        <v>0</v>
      </c>
      <c r="R44" s="3">
        <v>0</v>
      </c>
      <c r="S44" s="1">
        <v>0</v>
      </c>
      <c r="T44" s="1">
        <v>0</v>
      </c>
      <c r="U44" s="3"/>
      <c r="V44" s="1">
        <v>0</v>
      </c>
      <c r="W44" s="1">
        <v>0</v>
      </c>
      <c r="X44" s="3"/>
    </row>
    <row r="45" spans="1:24" x14ac:dyDescent="0.25">
      <c r="A45" s="14" t="s">
        <v>97</v>
      </c>
      <c r="B45" s="1">
        <v>53</v>
      </c>
      <c r="C45" s="2">
        <v>4</v>
      </c>
      <c r="D45" s="2">
        <v>0</v>
      </c>
      <c r="E45" s="1">
        <v>4</v>
      </c>
      <c r="F45" s="3">
        <v>7.5471698113207544E-2</v>
      </c>
      <c r="G45" s="2">
        <v>37</v>
      </c>
      <c r="H45" s="1">
        <v>2</v>
      </c>
      <c r="I45" s="3">
        <v>5.4054054054054057E-2</v>
      </c>
      <c r="J45" s="2">
        <v>3</v>
      </c>
      <c r="K45" s="1">
        <v>0</v>
      </c>
      <c r="L45" s="3">
        <v>0</v>
      </c>
      <c r="M45" s="1">
        <v>9</v>
      </c>
      <c r="N45" s="1">
        <v>2</v>
      </c>
      <c r="O45" s="3">
        <v>0.22222222222222221</v>
      </c>
      <c r="P45" s="2">
        <v>4</v>
      </c>
      <c r="Q45" s="1">
        <v>0</v>
      </c>
      <c r="R45" s="3">
        <v>0</v>
      </c>
      <c r="S45" s="1">
        <v>0</v>
      </c>
      <c r="T45" s="1">
        <v>0</v>
      </c>
      <c r="U45" s="3"/>
      <c r="V45" s="1">
        <v>0</v>
      </c>
      <c r="W45" s="1">
        <v>0</v>
      </c>
      <c r="X45" s="3"/>
    </row>
    <row r="46" spans="1:24" x14ac:dyDescent="0.25">
      <c r="A46" s="14" t="s">
        <v>60</v>
      </c>
      <c r="B46" s="1">
        <v>1860</v>
      </c>
      <c r="C46" s="2">
        <v>280</v>
      </c>
      <c r="D46" s="2">
        <v>26</v>
      </c>
      <c r="E46" s="1">
        <v>254</v>
      </c>
      <c r="F46" s="3">
        <v>0.13655913978494624</v>
      </c>
      <c r="G46" s="2">
        <v>1598</v>
      </c>
      <c r="H46" s="1">
        <v>195</v>
      </c>
      <c r="I46" s="3">
        <v>0.12202753441802253</v>
      </c>
      <c r="J46" s="2">
        <v>65</v>
      </c>
      <c r="K46" s="1">
        <v>24</v>
      </c>
      <c r="L46" s="3">
        <v>0.36923076923076925</v>
      </c>
      <c r="M46" s="1">
        <v>133</v>
      </c>
      <c r="N46" s="1">
        <v>24</v>
      </c>
      <c r="O46" s="3">
        <v>0.18045112781954886</v>
      </c>
      <c r="P46" s="2">
        <v>32</v>
      </c>
      <c r="Q46" s="1">
        <v>7</v>
      </c>
      <c r="R46" s="3">
        <v>0.21875</v>
      </c>
      <c r="S46" s="1">
        <v>1</v>
      </c>
      <c r="T46" s="1">
        <v>0</v>
      </c>
      <c r="U46" s="3">
        <v>0</v>
      </c>
      <c r="V46" s="1">
        <v>5</v>
      </c>
      <c r="W46" s="1">
        <v>1</v>
      </c>
      <c r="X46" s="3">
        <v>0.2</v>
      </c>
    </row>
    <row r="47" spans="1:24" x14ac:dyDescent="0.25">
      <c r="A47" s="14" t="s">
        <v>61</v>
      </c>
      <c r="B47" s="1">
        <v>111</v>
      </c>
      <c r="C47" s="2">
        <v>109</v>
      </c>
      <c r="D47" s="2">
        <v>70</v>
      </c>
      <c r="E47" s="1">
        <v>39</v>
      </c>
      <c r="F47" s="3">
        <v>0.35135135135135137</v>
      </c>
      <c r="G47" s="2">
        <v>73</v>
      </c>
      <c r="H47" s="1">
        <v>24</v>
      </c>
      <c r="I47" s="3">
        <v>0.32876712328767121</v>
      </c>
      <c r="J47" s="2">
        <v>12</v>
      </c>
      <c r="K47" s="1">
        <v>4</v>
      </c>
      <c r="L47" s="3">
        <v>0.33333333333333331</v>
      </c>
      <c r="M47" s="1">
        <v>9</v>
      </c>
      <c r="N47" s="1">
        <v>3</v>
      </c>
      <c r="O47" s="3">
        <v>0.33333333333333331</v>
      </c>
      <c r="P47" s="2">
        <v>1</v>
      </c>
      <c r="Q47" s="1">
        <v>0</v>
      </c>
      <c r="R47" s="3">
        <v>0</v>
      </c>
      <c r="S47" s="1">
        <v>0</v>
      </c>
      <c r="T47" s="1">
        <v>0</v>
      </c>
      <c r="U47" s="3"/>
      <c r="V47" s="1">
        <v>0</v>
      </c>
      <c r="W47" s="1">
        <v>0</v>
      </c>
      <c r="X47" s="3"/>
    </row>
    <row r="48" spans="1:24" x14ac:dyDescent="0.25">
      <c r="A48" s="14" t="s">
        <v>62</v>
      </c>
      <c r="B48" s="1">
        <v>63</v>
      </c>
      <c r="C48" s="2">
        <v>32</v>
      </c>
      <c r="D48" s="2">
        <v>2</v>
      </c>
      <c r="E48" s="1">
        <v>30</v>
      </c>
      <c r="F48" s="3">
        <v>0.47619047619047616</v>
      </c>
      <c r="G48" s="2">
        <v>42</v>
      </c>
      <c r="H48" s="1">
        <v>19</v>
      </c>
      <c r="I48" s="3">
        <v>0.45238095238095238</v>
      </c>
      <c r="J48" s="2">
        <v>6</v>
      </c>
      <c r="K48" s="1">
        <v>6</v>
      </c>
      <c r="L48" s="3">
        <v>1</v>
      </c>
      <c r="M48" s="1">
        <v>8</v>
      </c>
      <c r="N48" s="1">
        <v>2</v>
      </c>
      <c r="O48" s="3">
        <v>0.25</v>
      </c>
      <c r="P48" s="2">
        <v>4</v>
      </c>
      <c r="Q48" s="1">
        <v>2</v>
      </c>
      <c r="R48" s="3">
        <v>0.5</v>
      </c>
      <c r="S48" s="1">
        <v>0</v>
      </c>
      <c r="T48" s="1">
        <v>0</v>
      </c>
      <c r="U48" s="3"/>
      <c r="V48" s="1">
        <v>0</v>
      </c>
      <c r="W48" s="1">
        <v>0</v>
      </c>
      <c r="X48" s="3"/>
    </row>
    <row r="49" spans="1:24" x14ac:dyDescent="0.25">
      <c r="A49" s="14" t="s">
        <v>63</v>
      </c>
      <c r="B49" s="1">
        <v>248</v>
      </c>
      <c r="C49" s="2">
        <v>16</v>
      </c>
      <c r="D49" s="2">
        <v>1</v>
      </c>
      <c r="E49" s="1">
        <v>15</v>
      </c>
      <c r="F49" s="3">
        <v>6.0483870967741937E-2</v>
      </c>
      <c r="G49" s="2">
        <v>208</v>
      </c>
      <c r="H49" s="1">
        <v>9</v>
      </c>
      <c r="I49" s="3">
        <v>4.3269230769230768E-2</v>
      </c>
      <c r="J49" s="2">
        <v>23</v>
      </c>
      <c r="K49" s="1">
        <v>3</v>
      </c>
      <c r="L49" s="3">
        <v>0.13043478260869565</v>
      </c>
      <c r="M49" s="1">
        <v>9</v>
      </c>
      <c r="N49" s="1">
        <v>2</v>
      </c>
      <c r="O49" s="3">
        <v>0.22222222222222221</v>
      </c>
      <c r="P49" s="2">
        <v>6</v>
      </c>
      <c r="Q49" s="1">
        <v>1</v>
      </c>
      <c r="R49" s="3">
        <v>0.16666666666666666</v>
      </c>
      <c r="S49" s="1">
        <v>0</v>
      </c>
      <c r="T49" s="1">
        <v>0</v>
      </c>
      <c r="U49" s="3"/>
      <c r="V49" s="1">
        <v>0</v>
      </c>
      <c r="W49" s="1">
        <v>0</v>
      </c>
      <c r="X49" s="3"/>
    </row>
    <row r="50" spans="1:24" ht="24" x14ac:dyDescent="0.25">
      <c r="A50" s="14" t="s">
        <v>64</v>
      </c>
      <c r="B50" s="1">
        <v>174</v>
      </c>
      <c r="C50" s="2">
        <v>26</v>
      </c>
      <c r="D50" s="2">
        <v>9</v>
      </c>
      <c r="E50" s="1">
        <v>17</v>
      </c>
      <c r="F50" s="3">
        <v>9.7701149425287362E-2</v>
      </c>
      <c r="G50" s="2">
        <v>123</v>
      </c>
      <c r="H50" s="1">
        <v>10</v>
      </c>
      <c r="I50" s="3">
        <v>8.1300813008130079E-2</v>
      </c>
      <c r="J50" s="2">
        <v>11</v>
      </c>
      <c r="K50" s="1">
        <v>3</v>
      </c>
      <c r="L50" s="3">
        <v>0.27272727272727271</v>
      </c>
      <c r="M50" s="1">
        <v>11</v>
      </c>
      <c r="N50" s="1">
        <v>2</v>
      </c>
      <c r="O50" s="3">
        <v>0.18181818181818182</v>
      </c>
      <c r="P50" s="2">
        <v>21</v>
      </c>
      <c r="Q50" s="1">
        <v>2</v>
      </c>
      <c r="R50" s="3">
        <v>9.5238095238095233E-2</v>
      </c>
      <c r="S50" s="1">
        <v>0</v>
      </c>
      <c r="T50" s="1">
        <v>0</v>
      </c>
      <c r="U50" s="3"/>
      <c r="V50" s="1">
        <v>0</v>
      </c>
      <c r="W50" s="1">
        <v>0</v>
      </c>
      <c r="X50" s="3"/>
    </row>
    <row r="51" spans="1:24" x14ac:dyDescent="0.25">
      <c r="A51" s="14" t="s">
        <v>65</v>
      </c>
      <c r="B51" s="1">
        <v>77</v>
      </c>
      <c r="C51" s="2">
        <v>0</v>
      </c>
      <c r="D51" s="2">
        <v>0</v>
      </c>
      <c r="E51" s="1">
        <v>0</v>
      </c>
      <c r="F51" s="3">
        <v>0</v>
      </c>
      <c r="G51" s="2">
        <v>60</v>
      </c>
      <c r="H51" s="1">
        <v>0</v>
      </c>
      <c r="I51" s="3">
        <v>0</v>
      </c>
      <c r="J51" s="2">
        <v>8</v>
      </c>
      <c r="K51" s="1">
        <v>0</v>
      </c>
      <c r="L51" s="3">
        <v>0</v>
      </c>
      <c r="M51" s="1">
        <v>3</v>
      </c>
      <c r="N51" s="1">
        <v>0</v>
      </c>
      <c r="O51" s="3">
        <v>0</v>
      </c>
      <c r="P51" s="2">
        <v>5</v>
      </c>
      <c r="Q51" s="1">
        <v>0</v>
      </c>
      <c r="R51" s="3">
        <v>0</v>
      </c>
      <c r="S51" s="1">
        <v>0</v>
      </c>
      <c r="T51" s="1">
        <v>0</v>
      </c>
      <c r="U51" s="3"/>
      <c r="V51" s="1">
        <v>1</v>
      </c>
      <c r="W51" s="1">
        <v>0</v>
      </c>
      <c r="X51" s="3">
        <v>0</v>
      </c>
    </row>
    <row r="52" spans="1:24" s="13" customFormat="1" x14ac:dyDescent="0.25">
      <c r="A52" s="15" t="s">
        <v>66</v>
      </c>
      <c r="B52" s="7">
        <f>SUM(B2:B51)</f>
        <v>11382</v>
      </c>
      <c r="C52" s="7">
        <f t="shared" ref="C52:E52" si="0">SUM(C2:C51)</f>
        <v>2044</v>
      </c>
      <c r="D52" s="7">
        <f t="shared" si="0"/>
        <v>373</v>
      </c>
      <c r="E52" s="7">
        <f t="shared" si="0"/>
        <v>1671</v>
      </c>
      <c r="F52" s="8">
        <f>+E52/B52</f>
        <v>0.14681075382182393</v>
      </c>
      <c r="G52" s="7">
        <f t="shared" ref="G52:H52" si="1">SUM(G2:G51)</f>
        <v>8842</v>
      </c>
      <c r="H52" s="7">
        <f t="shared" si="1"/>
        <v>1154</v>
      </c>
      <c r="I52" s="8">
        <f>+H52/G52</f>
        <v>0.1305134584935535</v>
      </c>
      <c r="J52" s="7">
        <f t="shared" ref="J52:K52" si="2">SUM(J2:J51)</f>
        <v>850</v>
      </c>
      <c r="K52" s="7">
        <f t="shared" si="2"/>
        <v>217</v>
      </c>
      <c r="L52" s="8">
        <f>+K52/J52</f>
        <v>0.25529411764705884</v>
      </c>
      <c r="M52" s="7">
        <f t="shared" ref="M52:N52" si="3">SUM(M2:M51)</f>
        <v>832</v>
      </c>
      <c r="N52" s="7">
        <f t="shared" si="3"/>
        <v>157</v>
      </c>
      <c r="O52" s="8">
        <f>+N52/M52</f>
        <v>0.18870192307692307</v>
      </c>
      <c r="P52" s="7">
        <f t="shared" ref="P52:Q52" si="4">SUM(P2:P51)</f>
        <v>651</v>
      </c>
      <c r="Q52" s="7">
        <f t="shared" si="4"/>
        <v>99</v>
      </c>
      <c r="R52" s="8">
        <f>+Q52/P52</f>
        <v>0.15207373271889402</v>
      </c>
      <c r="S52" s="7">
        <f t="shared" ref="S52:T52" si="5">SUM(S2:S51)</f>
        <v>9</v>
      </c>
      <c r="T52" s="7">
        <f t="shared" si="5"/>
        <v>4</v>
      </c>
      <c r="U52" s="8">
        <f>+T52/S52</f>
        <v>0.44444444444444442</v>
      </c>
      <c r="V52" s="7">
        <f t="shared" ref="V52:W52" si="6">SUM(V2:V51)</f>
        <v>13</v>
      </c>
      <c r="W52" s="7">
        <f t="shared" si="6"/>
        <v>6</v>
      </c>
      <c r="X52" s="8">
        <f>+W52/V52</f>
        <v>0.46153846153846156</v>
      </c>
    </row>
    <row r="54" spans="1:24" x14ac:dyDescent="0.25">
      <c r="A54" s="17" t="s">
        <v>67</v>
      </c>
      <c r="B54" s="18"/>
      <c r="C54" s="18"/>
      <c r="D54" s="18"/>
      <c r="E54" s="18"/>
      <c r="F54" s="18"/>
      <c r="G54" s="18"/>
      <c r="H54" s="18"/>
      <c r="I54" s="18"/>
      <c r="J54" s="18"/>
      <c r="K54" s="18"/>
      <c r="L54" s="18"/>
      <c r="M54" s="18"/>
      <c r="N54" s="18"/>
    </row>
    <row r="55" spans="1:24" x14ac:dyDescent="0.25">
      <c r="A55" s="25" t="s">
        <v>68</v>
      </c>
      <c r="B55" s="25"/>
      <c r="C55" s="25"/>
      <c r="D55" s="25"/>
      <c r="E55" s="25"/>
      <c r="F55" s="25"/>
      <c r="G55" s="25"/>
      <c r="H55" s="25"/>
      <c r="I55" s="21"/>
      <c r="J55" s="21"/>
      <c r="K55" s="21"/>
      <c r="L55" s="21"/>
      <c r="M55" s="21"/>
      <c r="N55" s="21"/>
      <c r="O55" s="21"/>
      <c r="P55" s="21"/>
    </row>
    <row r="56" spans="1:24" x14ac:dyDescent="0.25">
      <c r="A56" s="25"/>
      <c r="B56" s="25"/>
      <c r="C56" s="25"/>
      <c r="D56" s="25"/>
      <c r="E56" s="25"/>
      <c r="F56" s="25"/>
      <c r="G56" s="25"/>
      <c r="H56" s="25"/>
      <c r="I56" s="23"/>
      <c r="J56" s="23"/>
      <c r="K56" s="23"/>
      <c r="L56" s="23"/>
      <c r="M56" s="23"/>
      <c r="N56" s="23"/>
      <c r="O56" s="21"/>
      <c r="P56" s="21"/>
    </row>
    <row r="57" spans="1:24" ht="15" customHeight="1" x14ac:dyDescent="0.25">
      <c r="A57" s="27" t="s">
        <v>117</v>
      </c>
      <c r="B57" s="27"/>
      <c r="C57" s="27"/>
      <c r="D57" s="27"/>
      <c r="E57" s="27"/>
      <c r="F57" s="27"/>
      <c r="G57" s="27"/>
      <c r="H57" s="27"/>
      <c r="I57" s="19"/>
      <c r="J57" s="19"/>
      <c r="K57" s="19"/>
      <c r="L57" s="19"/>
      <c r="M57" s="19"/>
      <c r="N57" s="19"/>
    </row>
    <row r="58" spans="1:24" x14ac:dyDescent="0.25">
      <c r="A58" s="27"/>
      <c r="B58" s="27"/>
      <c r="C58" s="27"/>
      <c r="D58" s="27"/>
      <c r="E58" s="27"/>
      <c r="F58" s="27"/>
      <c r="G58" s="27"/>
      <c r="H58" s="27"/>
      <c r="I58" s="19"/>
      <c r="J58" s="19"/>
      <c r="K58" s="19"/>
      <c r="L58" s="19"/>
      <c r="M58" s="19"/>
      <c r="N58" s="19"/>
    </row>
    <row r="59" spans="1:24" x14ac:dyDescent="0.25">
      <c r="A59" s="27"/>
      <c r="B59" s="27"/>
      <c r="C59" s="27"/>
      <c r="D59" s="27"/>
      <c r="E59" s="27"/>
      <c r="F59" s="27"/>
      <c r="G59" s="27"/>
      <c r="H59" s="27"/>
      <c r="I59" s="19"/>
      <c r="J59" s="19"/>
      <c r="K59" s="19"/>
      <c r="L59" s="19"/>
      <c r="M59" s="19"/>
      <c r="N59" s="19"/>
    </row>
    <row r="60" spans="1:24" x14ac:dyDescent="0.25">
      <c r="A60" s="27"/>
      <c r="B60" s="27"/>
      <c r="C60" s="27"/>
      <c r="D60" s="27"/>
      <c r="E60" s="27"/>
      <c r="F60" s="27"/>
      <c r="G60" s="27"/>
      <c r="H60" s="27"/>
    </row>
    <row r="61" spans="1:24" x14ac:dyDescent="0.25">
      <c r="A61" s="27"/>
      <c r="B61" s="27"/>
      <c r="C61" s="27"/>
      <c r="D61" s="27"/>
      <c r="E61" s="27"/>
      <c r="F61" s="27"/>
      <c r="G61" s="27"/>
      <c r="H61" s="27"/>
    </row>
  </sheetData>
  <sortState xmlns:xlrd2="http://schemas.microsoft.com/office/spreadsheetml/2017/richdata2" ref="A2:X51">
    <sortCondition ref="A2:A51"/>
  </sortState>
  <mergeCells count="2">
    <mergeCell ref="A55:H56"/>
    <mergeCell ref="A57:H61"/>
  </mergeCells>
  <pageMargins left="0.45" right="0.45" top="0.5" bottom="0.5" header="0.3" footer="0.3"/>
  <pageSetup paperSize="3" orientation="landscape" r:id="rId1"/>
  <headerFooter>
    <oddHeader>&amp;C&amp;"Arial,Bold"Allen County Top 50 Mortgage Lenders (HMDA 2024)</oddHeader>
    <oddFooter>&amp;C&amp;"Arial,Regular"&amp;9Page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377550780AE914792257A69EEBFF98A" ma:contentTypeVersion="18" ma:contentTypeDescription="Create a new document." ma:contentTypeScope="" ma:versionID="8f7fa1736055f4c7cb25ea31dcad0a99">
  <xsd:schema xmlns:xsd="http://www.w3.org/2001/XMLSchema" xmlns:xs="http://www.w3.org/2001/XMLSchema" xmlns:p="http://schemas.microsoft.com/office/2006/metadata/properties" xmlns:ns2="06962982-b365-46de-9a3e-cba0901ce560" xmlns:ns3="038d329c-2679-4f33-aab2-46ecb6c18472" targetNamespace="http://schemas.microsoft.com/office/2006/metadata/properties" ma:root="true" ma:fieldsID="2ebd84d6079994f09fd3ba10d7c25984" ns2:_="" ns3:_="">
    <xsd:import namespace="06962982-b365-46de-9a3e-cba0901ce560"/>
    <xsd:import namespace="038d329c-2679-4f33-aab2-46ecb6c1847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62982-b365-46de-9a3e-cba0901ce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da57f40-c24b-4123-89a7-660c70e31a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8d329c-2679-4f33-aab2-46ecb6c1847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a29fd49-d4b8-477e-80cf-fe1867bd508c}" ma:internalName="TaxCatchAll" ma:showField="CatchAllData" ma:web="038d329c-2679-4f33-aab2-46ecb6c18472">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38d329c-2679-4f33-aab2-46ecb6c18472" xsi:nil="true"/>
    <lcf76f155ced4ddcb4097134ff3c332f xmlns="06962982-b365-46de-9a3e-cba0901ce56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95C436-D717-487A-82FA-8B862FDCF855}">
  <ds:schemaRefs>
    <ds:schemaRef ds:uri="http://schemas.microsoft.com/sharepoint/v3/contenttype/forms"/>
  </ds:schemaRefs>
</ds:datastoreItem>
</file>

<file path=customXml/itemProps2.xml><?xml version="1.0" encoding="utf-8"?>
<ds:datastoreItem xmlns:ds="http://schemas.openxmlformats.org/officeDocument/2006/customXml" ds:itemID="{18FA2539-6742-4891-9C63-257012DC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62982-b365-46de-9a3e-cba0901ce560"/>
    <ds:schemaRef ds:uri="038d329c-2679-4f33-aab2-46ecb6c18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480005-EDA0-4FF1-98C1-E7B99608517B}">
  <ds:schemaRefs>
    <ds:schemaRef ds:uri="http://schemas.microsoft.com/office/2006/metadata/properties"/>
    <ds:schemaRef ds:uri="http://schemas.microsoft.com/office/infopath/2007/PartnerControls"/>
    <ds:schemaRef ds:uri="038d329c-2679-4f33-aab2-46ecb6c18472"/>
    <ds:schemaRef ds:uri="06962982-b365-46de-9a3e-cba0901ce5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Allen Co Applications</vt:lpstr>
      <vt:lpstr>Allen Co Originations</vt:lpstr>
      <vt:lpstr>Allen Co Denials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Amy Nelson</dc:creator>
  <cp:keywords/>
  <dc:description/>
  <cp:lastModifiedBy>Amy Nelson</cp:lastModifiedBy>
  <cp:revision/>
  <dcterms:created xsi:type="dcterms:W3CDTF">2025-12-15T23:20:07Z</dcterms:created>
  <dcterms:modified xsi:type="dcterms:W3CDTF">2025-12-17T15:57:43Z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0x0101004377550780AE914792257A69EEBFF98A</vt:lpwstr>
  </property>
  <property fmtid="{D5CDD505-2E9C-101B-9397-08002B2CF9AE}" pid="3" name="MediaServiceImageTags">
    <vt:lpwstr/>
  </property>
</Properties>
</file>